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健幸倶楽部体験利用申込書" sheetId="1" r:id="rId1"/>
    <sheet name="初期設定" sheetId="2" r:id="rId2"/>
  </sheets>
  <definedNames/>
  <calcPr fullCalcOnLoad="1"/>
</workbook>
</file>

<file path=xl/comments1.xml><?xml version="1.0" encoding="utf-8"?>
<comments xmlns="http://schemas.openxmlformats.org/spreadsheetml/2006/main">
  <authors>
    <author>iseshakyo</author>
  </authors>
  <commentList>
    <comment ref="D7" authorId="0">
      <text>
        <r>
          <rPr>
            <b/>
            <sz val="9"/>
            <rFont val="ＭＳ Ｐゴシック"/>
            <family val="3"/>
          </rPr>
          <t>「S○/△/□」形式で入力すると、自動的に「昭和○年△月□日」と変換されます。
その場合、年齢欄の▼リストで、満年齢を選択できるようになります。</t>
        </r>
      </text>
    </comment>
    <comment ref="N20" authorId="0">
      <text>
        <r>
          <rPr>
            <b/>
            <sz val="9"/>
            <rFont val="ＭＳ Ｐゴシック"/>
            <family val="3"/>
          </rPr>
          <t>事業所名を▼リストから選択した後に、▼リスト使用すると、電話番号・FAX番号が選択できます。
事業所名、電話番号、FAX番号はワークシート「初期設定」で追加・修正できます。</t>
        </r>
      </text>
    </comment>
  </commentList>
</comments>
</file>

<file path=xl/sharedStrings.xml><?xml version="1.0" encoding="utf-8"?>
<sst xmlns="http://schemas.openxmlformats.org/spreadsheetml/2006/main" count="253" uniqueCount="230">
  <si>
    <t>平成　　年　　 月　　 日</t>
  </si>
  <si>
    <t>氏名</t>
  </si>
  <si>
    <t>要介護度</t>
  </si>
  <si>
    <t>御中</t>
  </si>
  <si>
    <t>住所</t>
  </si>
  <si>
    <t>伊勢市</t>
  </si>
  <si>
    <t>生年月日</t>
  </si>
  <si>
    <t>大正 ・ 昭和　　　年　　　月　　　日</t>
  </si>
  <si>
    <t>年齢</t>
  </si>
  <si>
    <t>満　　　　歳</t>
  </si>
  <si>
    <t>性別</t>
  </si>
  <si>
    <t>電話番号</t>
  </si>
  <si>
    <t>主治医</t>
  </si>
  <si>
    <t>主治医℡</t>
  </si>
  <si>
    <t>２　緊急時連絡先</t>
  </si>
  <si>
    <t>〒</t>
  </si>
  <si>
    <t>氏名</t>
  </si>
  <si>
    <t>続柄</t>
  </si>
  <si>
    <t>携帯番号</t>
  </si>
  <si>
    <t>自宅℡</t>
  </si>
  <si>
    <t>①</t>
  </si>
  <si>
    <t>②</t>
  </si>
  <si>
    <t>事業所名</t>
  </si>
  <si>
    <t>事業所℡</t>
  </si>
  <si>
    <t>事業所FAX</t>
  </si>
  <si>
    <t>４　注意事項</t>
  </si>
  <si>
    <t>私は上記の説明を受け、内容について承諾したうえで、貴事業所の体験利用を申し込みます。</t>
  </si>
  <si>
    <t>体験利用者（本人）</t>
  </si>
  <si>
    <t>体験利用者の家族代表</t>
  </si>
  <si>
    <t>㊞</t>
  </si>
  <si>
    <t>１　体験利用者状況</t>
  </si>
  <si>
    <t>日付</t>
  </si>
  <si>
    <t>平成　　年　　 月　　 日</t>
  </si>
  <si>
    <t>満　　　　歳</t>
  </si>
  <si>
    <t>生年月日</t>
  </si>
  <si>
    <t>大正 ・ 昭和　　　年　　　月　　　日</t>
  </si>
  <si>
    <t>男　・　女</t>
  </si>
  <si>
    <t>男　・　女</t>
  </si>
  <si>
    <t>男</t>
  </si>
  <si>
    <t>女</t>
  </si>
  <si>
    <t>介護度</t>
  </si>
  <si>
    <t>新規申請中</t>
  </si>
  <si>
    <t>市町村</t>
  </si>
  <si>
    <t>明和町</t>
  </si>
  <si>
    <t>玉城町</t>
  </si>
  <si>
    <t>鳥羽市</t>
  </si>
  <si>
    <t>志摩市</t>
  </si>
  <si>
    <t>松阪市</t>
  </si>
  <si>
    <t>津市</t>
  </si>
  <si>
    <t>長男</t>
  </si>
  <si>
    <t>長男の妻</t>
  </si>
  <si>
    <t>次男</t>
  </si>
  <si>
    <t>次男の妻</t>
  </si>
  <si>
    <t>三男</t>
  </si>
  <si>
    <t>三男の妻</t>
  </si>
  <si>
    <t>長女</t>
  </si>
  <si>
    <t>長女の夫</t>
  </si>
  <si>
    <t>次女</t>
  </si>
  <si>
    <t>次女の夫</t>
  </si>
  <si>
    <t>三女</t>
  </si>
  <si>
    <t>三女の夫</t>
  </si>
  <si>
    <t>孫</t>
  </si>
  <si>
    <t>孫の妻</t>
  </si>
  <si>
    <t>孫の夫</t>
  </si>
  <si>
    <t>甥</t>
  </si>
  <si>
    <t>姪</t>
  </si>
  <si>
    <t>兄</t>
  </si>
  <si>
    <t>弟</t>
  </si>
  <si>
    <t>姉</t>
  </si>
  <si>
    <t>妹</t>
  </si>
  <si>
    <t>伊勢市西地域包括支援センター</t>
  </si>
  <si>
    <t>伊勢市東地域包括支援センター</t>
  </si>
  <si>
    <t>伊勢市南地域包括支援センター</t>
  </si>
  <si>
    <t>伊勢市中部地域包括支援センター</t>
  </si>
  <si>
    <t>事業所</t>
  </si>
  <si>
    <t>事業所TEL</t>
  </si>
  <si>
    <t>事業所名（60箇所（61行目）まで記載可能）</t>
  </si>
  <si>
    <t>TEL</t>
  </si>
  <si>
    <t>FAX</t>
  </si>
  <si>
    <t>※切り取り、削除を行うと表が崩れるので、絶対にしないでください</t>
  </si>
  <si>
    <t>※項目の削除は右クリックメニュー「数式と値のクリア」で行ってください</t>
  </si>
  <si>
    <t>伊勢社協 二見居宅介護支援事業所</t>
  </si>
  <si>
    <t>0596-43-5551</t>
  </si>
  <si>
    <t>0596-43-4427</t>
  </si>
  <si>
    <t>伊勢社協 小俣居宅介護支援事業所</t>
  </si>
  <si>
    <t>0596-27-0509</t>
  </si>
  <si>
    <t>0596-27-0570</t>
  </si>
  <si>
    <t>0596-22-6617</t>
  </si>
  <si>
    <t>0596-22-6604</t>
  </si>
  <si>
    <r>
      <t>0</t>
    </r>
    <r>
      <rPr>
        <sz val="11"/>
        <color theme="1"/>
        <rFont val="Calibri"/>
        <family val="3"/>
      </rPr>
      <t>596-20-5055</t>
    </r>
  </si>
  <si>
    <t>0596-20-6604</t>
  </si>
  <si>
    <r>
      <t>0</t>
    </r>
    <r>
      <rPr>
        <sz val="11"/>
        <color theme="1"/>
        <rFont val="Calibri"/>
        <family val="3"/>
      </rPr>
      <t>596-44-1165</t>
    </r>
  </si>
  <si>
    <r>
      <t>0</t>
    </r>
    <r>
      <rPr>
        <sz val="11"/>
        <color theme="1"/>
        <rFont val="Calibri"/>
        <family val="3"/>
      </rPr>
      <t>596-44-1365</t>
    </r>
  </si>
  <si>
    <r>
      <t>0</t>
    </r>
    <r>
      <rPr>
        <sz val="11"/>
        <color theme="1"/>
        <rFont val="Calibri"/>
        <family val="3"/>
      </rPr>
      <t>596-21-0080</t>
    </r>
  </si>
  <si>
    <t>0596-22-6011</t>
  </si>
  <si>
    <t>あいぷらん在宅支援センター</t>
  </si>
  <si>
    <t>0596-63-5063</t>
  </si>
  <si>
    <t>0596-63-5064</t>
  </si>
  <si>
    <t>伊勢あさま苑</t>
  </si>
  <si>
    <t>0596-20-5511</t>
  </si>
  <si>
    <t>0596-20-5577</t>
  </si>
  <si>
    <t>神路園 居宅介護支援事業所</t>
  </si>
  <si>
    <t>0596-22-6012</t>
  </si>
  <si>
    <t>0596-22-6011</t>
  </si>
  <si>
    <t>在宅介護支援センター双寿園</t>
  </si>
  <si>
    <t>0596-27-6177</t>
  </si>
  <si>
    <t>0596-23-9227</t>
  </si>
  <si>
    <t>田中ケアプランセンター</t>
  </si>
  <si>
    <t>0596-26-2211</t>
  </si>
  <si>
    <t>0596-26-2213</t>
  </si>
  <si>
    <t>ニチイケアセンターみその三重</t>
  </si>
  <si>
    <t>0596-31-0511</t>
  </si>
  <si>
    <t>0596-36-3697</t>
  </si>
  <si>
    <t>株式会社ネクスト</t>
  </si>
  <si>
    <t>0596-58-0300</t>
  </si>
  <si>
    <t>0596-58-0301</t>
  </si>
  <si>
    <t>シルバーケア豊壽園</t>
  </si>
  <si>
    <t>0596-44-2525</t>
  </si>
  <si>
    <t>0596-43-2711</t>
  </si>
  <si>
    <t>たんぽぽ指定居宅介護支援事業所</t>
  </si>
  <si>
    <t>0596-26-2124</t>
  </si>
  <si>
    <t>0596-26-2115</t>
  </si>
  <si>
    <t>在宅介護支援センター　楽寿苑</t>
  </si>
  <si>
    <t>0596-31-0030</t>
  </si>
  <si>
    <t>0596-36-6188</t>
  </si>
  <si>
    <t>あんず指定居宅介護支援事業所</t>
  </si>
  <si>
    <t>0596-20-6912</t>
  </si>
  <si>
    <t>0596-20-6914</t>
  </si>
  <si>
    <t>伊勢地区医師会</t>
  </si>
  <si>
    <t>0596-27-6711</t>
  </si>
  <si>
    <t>0596-27-6838</t>
  </si>
  <si>
    <t>海野指定居宅介護支援センター</t>
  </si>
  <si>
    <t>0596-23-1210</t>
  </si>
  <si>
    <t>0596-23-1278</t>
  </si>
  <si>
    <t>高見指定居宅介護支援センター</t>
  </si>
  <si>
    <t>0596-20-1151</t>
  </si>
  <si>
    <t>0596-22-3535</t>
  </si>
  <si>
    <t>山咲苑居宅介護支援事業所</t>
  </si>
  <si>
    <t>0596-26-2600</t>
  </si>
  <si>
    <t>0596-26-2611</t>
  </si>
  <si>
    <t>白百合園 居宅介護支援事業所</t>
  </si>
  <si>
    <t>0596-27-1511</t>
  </si>
  <si>
    <t>0596-27-2188</t>
  </si>
  <si>
    <t>正邦苑指定居宅介護支援事業所</t>
  </si>
  <si>
    <t>0596-38-1800</t>
  </si>
  <si>
    <t>0596-37-7488</t>
  </si>
  <si>
    <t>森伸 居宅介護支援センター</t>
  </si>
  <si>
    <t>0596-22-5155</t>
  </si>
  <si>
    <t>0596-20-5107</t>
  </si>
  <si>
    <t>居宅介護支援事業センター オアシス</t>
  </si>
  <si>
    <t>0596-20-6330</t>
  </si>
  <si>
    <t>0596-20-6561</t>
  </si>
  <si>
    <t>ケアプラン　なごやか</t>
  </si>
  <si>
    <t>0596-31-1330</t>
  </si>
  <si>
    <t>0596-31-1331</t>
  </si>
  <si>
    <t>ＪＡ介護相談センターひまわり</t>
  </si>
  <si>
    <t>0596-20-5566</t>
  </si>
  <si>
    <t>0596-20-5001</t>
  </si>
  <si>
    <t>あいはーと居宅介護支援事業所</t>
  </si>
  <si>
    <t>0596-20-1810</t>
  </si>
  <si>
    <t>0596-20-1811</t>
  </si>
  <si>
    <t>ウェルフェアサポート</t>
  </si>
  <si>
    <t>0596-21-1166</t>
  </si>
  <si>
    <t>0596-21-1167</t>
  </si>
  <si>
    <t>エフ・ケアプランセンター</t>
  </si>
  <si>
    <t>0596-28-1108</t>
  </si>
  <si>
    <t>0596-20-7274</t>
  </si>
  <si>
    <t>かがせお</t>
  </si>
  <si>
    <t>0596-27-1165</t>
  </si>
  <si>
    <t>0596-28-1165</t>
  </si>
  <si>
    <t>ケアフィット居宅介護支援事業所</t>
  </si>
  <si>
    <t>0596-20-1200</t>
  </si>
  <si>
    <t>0596-20-1201</t>
  </si>
  <si>
    <t>ケアプラン　元気の素</t>
  </si>
  <si>
    <t>0596-64-8807</t>
  </si>
  <si>
    <t>0596-64-8991</t>
  </si>
  <si>
    <t>ケアプラン有明の里伊勢</t>
  </si>
  <si>
    <t>0596-29-2123</t>
  </si>
  <si>
    <t>0596-20-6570</t>
  </si>
  <si>
    <t>ふるさとケアセンター</t>
  </si>
  <si>
    <t>0596-20-7170</t>
  </si>
  <si>
    <t>0596-20-5277</t>
  </si>
  <si>
    <t>ほっとhand居宅介護支援事業所</t>
  </si>
  <si>
    <t>0596-20-2300</t>
  </si>
  <si>
    <t>0596-20-2301</t>
  </si>
  <si>
    <t>ほのぼの</t>
  </si>
  <si>
    <t>0596-20-5211</t>
  </si>
  <si>
    <t>0596-23-4716</t>
  </si>
  <si>
    <t>ポピー居宅介護支援事業所</t>
  </si>
  <si>
    <t>0596-22-5150</t>
  </si>
  <si>
    <t>0596-22-8030</t>
  </si>
  <si>
    <t>みやがわ居宅介護支援事業所</t>
  </si>
  <si>
    <t>0596-63-6136</t>
  </si>
  <si>
    <t>0596-63-6135</t>
  </si>
  <si>
    <t>伊勢慶友ケアプランセンター</t>
  </si>
  <si>
    <t>0596-64-8500</t>
  </si>
  <si>
    <t>0596-64-8501</t>
  </si>
  <si>
    <t>居宅介護支援センター「ゆう」</t>
  </si>
  <si>
    <t>0596-25-7527</t>
  </si>
  <si>
    <t>0596-25-7537</t>
  </si>
  <si>
    <t>御伽草子伊勢</t>
  </si>
  <si>
    <t>0596-21-1196</t>
  </si>
  <si>
    <t>0596-21-1197</t>
  </si>
  <si>
    <t>高砂寮</t>
  </si>
  <si>
    <t>0596-22-1165</t>
  </si>
  <si>
    <t>0596-27-3256</t>
  </si>
  <si>
    <t>0596-27-2424</t>
  </si>
  <si>
    <t xml:space="preserve"> 0596-27-2412 </t>
  </si>
  <si>
    <t>居宅介護支援事業所　ピースフル</t>
  </si>
  <si>
    <t>0596-63-6663</t>
  </si>
  <si>
    <t>0596-63-6660</t>
  </si>
  <si>
    <t>通所介護事業所名</t>
  </si>
  <si>
    <t>※事業所名は60箇所まで、通所介護事業署名は6箇所まで記載可能</t>
  </si>
  <si>
    <t>特記事項・特に注意が必要な点（アレルギー・病気等）</t>
  </si>
  <si>
    <t>伊勢社協　健幸倶楽部つどい</t>
  </si>
  <si>
    <t>伊勢社協　健幸倶楽部みなと</t>
  </si>
  <si>
    <t>伊勢社協 居宅介護支援事業所</t>
  </si>
  <si>
    <t>非該当</t>
  </si>
  <si>
    <t>①当事業所の伊勢市介護予防・日常生活支援総合事業体験利用は、お一人様1回に限り無料です。ただし、昼食をとられる場合には、昼食代金の実費をいただきます。</t>
  </si>
  <si>
    <t>健幸倶楽部体験利用申込書</t>
  </si>
  <si>
    <t>申請中 ・ 非該当 ・ 要支援１ ・ 要支援２</t>
  </si>
  <si>
    <t>要支援１</t>
  </si>
  <si>
    <t>要支援２</t>
  </si>
  <si>
    <t>区分変更中</t>
  </si>
  <si>
    <t>②要支援の方、又は、非該当で伊勢市介護予防・日常生活支援総合事業利用申請書を伊勢市に提出している方については、伊勢市生活支援会議の結果が出るまでの間、継続して週に1回の体験利用が可能です。その場合、2回目以降は、1回の体験利用につき、体験利用費300円と昼食代金の実費をいただきます。</t>
  </si>
  <si>
    <t>３　担当ケアマネージャー等（地域包括支援センター職員・在宅介護支援センター職員等）</t>
  </si>
  <si>
    <t>ケアマネ等</t>
  </si>
  <si>
    <t>③体験利用は当事業所の運営規程・契約書・重要事項説明書に基づいて実施させていただきます。</t>
  </si>
  <si>
    <t>④体験利用者の故意または過失により事故が発生した場合や、急な体調の悪化時等には、体験利用は中止となります。中止の場合、原則としてご家族に連絡し、お迎えをお願いします。また、体験利用者の故意または過失による事故の場合、賠償責任等は負えない場合がありますのでご了承ください。</t>
  </si>
  <si>
    <t>非該当（事業対象者）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</si>
</sst>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6">
    <font>
      <sz val="11"/>
      <color theme="1"/>
      <name val="Calibri"/>
      <family val="3"/>
    </font>
    <font>
      <sz val="11"/>
      <color indexed="8"/>
      <name val="ＭＳ Ｐゴシック"/>
      <family val="3"/>
    </font>
    <font>
      <sz val="6"/>
      <name val="ＭＳ Ｐゴシック"/>
      <family val="3"/>
    </font>
    <font>
      <sz val="19"/>
      <name val="ＭＳ Ｐゴシック"/>
      <family val="3"/>
    </font>
    <font>
      <sz val="20"/>
      <name val="ＭＳ Ｐゴシック"/>
      <family val="3"/>
    </font>
    <font>
      <sz val="12"/>
      <name val="ＭＳ Ｐゴシック"/>
      <family val="3"/>
    </font>
    <font>
      <sz val="11"/>
      <name val="ＭＳ Ｐゴシック"/>
      <family val="3"/>
    </font>
    <font>
      <b/>
      <sz val="9"/>
      <name val="ＭＳ Ｐゴシック"/>
      <family val="3"/>
    </font>
    <font>
      <b/>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name val="Calibri"/>
      <family val="3"/>
    </font>
    <font>
      <sz val="12"/>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right/>
      <top style="thin"/>
      <bottom/>
    </border>
    <border>
      <left style="thin"/>
      <right/>
      <top style="thin"/>
      <bottom style="medium"/>
    </border>
    <border>
      <left style="medium"/>
      <right/>
      <top style="thin"/>
      <bottom/>
    </border>
    <border>
      <left style="thin"/>
      <right style="thin"/>
      <top style="thin"/>
      <bottom style="medium"/>
    </border>
    <border>
      <left/>
      <right/>
      <top style="thin"/>
      <bottom style="medium"/>
    </border>
    <border>
      <left style="thin"/>
      <right style="thin"/>
      <top style="medium"/>
      <bottom/>
    </border>
    <border>
      <left/>
      <right/>
      <top/>
      <bottom style="thin"/>
    </border>
    <border>
      <left/>
      <right/>
      <top style="medium"/>
      <bottom style="thin"/>
    </border>
    <border>
      <left style="thin"/>
      <right/>
      <top style="thin"/>
      <bottom style="thin"/>
    </border>
    <border>
      <left/>
      <right style="medium"/>
      <top style="thin"/>
      <bottom/>
    </border>
    <border>
      <left style="medium"/>
      <right/>
      <top style="medium"/>
      <bottom/>
    </border>
    <border>
      <left/>
      <right style="thin"/>
      <top style="medium"/>
      <bottom/>
    </border>
    <border>
      <left style="thin"/>
      <right/>
      <top style="medium"/>
      <bottom style="thin"/>
    </border>
    <border>
      <left/>
      <right style="thin"/>
      <top style="medium"/>
      <bottom style="thin"/>
    </border>
    <border>
      <left/>
      <right style="medium"/>
      <top style="medium"/>
      <bottom style="thin"/>
    </border>
    <border>
      <left style="medium"/>
      <right/>
      <top style="thin"/>
      <bottom style="medium"/>
    </border>
    <border>
      <left/>
      <right style="thin"/>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medium"/>
      <right/>
      <top style="medium"/>
      <bottom style="thin"/>
    </border>
    <border>
      <left style="medium"/>
      <right/>
      <top style="thin"/>
      <bottom style="thin"/>
    </border>
    <border>
      <left/>
      <right style="thin"/>
      <top style="thin"/>
      <bottom style="thin"/>
    </border>
    <border>
      <left style="medium"/>
      <right style="thin"/>
      <top style="medium"/>
      <bottom/>
    </border>
    <border>
      <left style="medium"/>
      <right style="thin"/>
      <top/>
      <bottom style="thin"/>
    </border>
    <border>
      <left style="medium"/>
      <right style="thin"/>
      <top/>
      <bottom style="medium"/>
    </border>
    <border>
      <left style="thin"/>
      <right/>
      <top style="thin"/>
      <bottom/>
    </border>
    <border>
      <left/>
      <right style="thin"/>
      <top style="thin"/>
      <bottom/>
    </border>
    <border>
      <left style="medium"/>
      <right/>
      <top/>
      <bottom style="medium"/>
    </border>
    <border>
      <left/>
      <right/>
      <top/>
      <bottom style="medium"/>
    </border>
    <border>
      <left/>
      <right style="medium"/>
      <top/>
      <bottom style="medium"/>
    </border>
    <border>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6" fillId="0" borderId="0">
      <alignment/>
      <protection/>
    </xf>
    <xf numFmtId="0" fontId="6" fillId="0" borderId="0">
      <alignment vertical="center"/>
      <protection/>
    </xf>
    <xf numFmtId="0" fontId="41" fillId="32" borderId="0" applyNumberFormat="0" applyBorder="0" applyAlignment="0" applyProtection="0"/>
  </cellStyleXfs>
  <cellXfs count="124">
    <xf numFmtId="0" fontId="0"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xf>
    <xf numFmtId="0" fontId="5" fillId="0" borderId="0" xfId="0" applyFont="1" applyBorder="1" applyAlignment="1">
      <alignment shrinkToFit="1"/>
    </xf>
    <xf numFmtId="0" fontId="5"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horizontal="center" vertical="center" shrinkToFit="1"/>
    </xf>
    <xf numFmtId="0" fontId="5" fillId="0" borderId="12"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vertical="center"/>
    </xf>
    <xf numFmtId="0" fontId="6" fillId="33" borderId="11" xfId="61" applyFill="1" applyBorder="1">
      <alignment vertical="center"/>
      <protection/>
    </xf>
    <xf numFmtId="0" fontId="0" fillId="33" borderId="11" xfId="61" applyFont="1" applyFill="1" applyBorder="1">
      <alignment vertical="center"/>
      <protection/>
    </xf>
    <xf numFmtId="0" fontId="6" fillId="0" borderId="0" xfId="61">
      <alignment vertical="center"/>
      <protection/>
    </xf>
    <xf numFmtId="0" fontId="6" fillId="0" borderId="11" xfId="61" applyBorder="1">
      <alignment vertical="center"/>
      <protection/>
    </xf>
    <xf numFmtId="0" fontId="42" fillId="0" borderId="0" xfId="61" applyFont="1">
      <alignment vertical="center"/>
      <protection/>
    </xf>
    <xf numFmtId="0" fontId="6" fillId="0" borderId="11" xfId="61" applyNumberFormat="1" applyBorder="1" applyAlignment="1" quotePrefix="1">
      <alignment wrapText="1"/>
      <protection/>
    </xf>
    <xf numFmtId="0" fontId="6" fillId="0" borderId="11" xfId="61" applyNumberFormat="1" applyBorder="1" applyAlignment="1">
      <alignment wrapText="1"/>
      <protection/>
    </xf>
    <xf numFmtId="0" fontId="6" fillId="0" borderId="11" xfId="61" applyNumberFormat="1" applyBorder="1">
      <alignment vertical="center"/>
      <protection/>
    </xf>
    <xf numFmtId="0" fontId="5" fillId="0" borderId="10" xfId="0" applyFont="1" applyBorder="1" applyAlignment="1">
      <alignment/>
    </xf>
    <xf numFmtId="0" fontId="5" fillId="0" borderId="0" xfId="0" applyFont="1" applyAlignment="1">
      <alignment vertical="center" wrapText="1"/>
    </xf>
    <xf numFmtId="0" fontId="5" fillId="0" borderId="18" xfId="0" applyFont="1" applyBorder="1" applyAlignment="1">
      <alignment horizontal="right"/>
    </xf>
    <xf numFmtId="176" fontId="5" fillId="0" borderId="0" xfId="0" applyNumberFormat="1" applyFont="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43" fillId="0" borderId="0" xfId="0" applyFont="1" applyAlignment="1">
      <alignment vertical="center"/>
    </xf>
    <xf numFmtId="0" fontId="43" fillId="33" borderId="0" xfId="0" applyFont="1" applyFill="1" applyAlignment="1">
      <alignment vertical="center"/>
    </xf>
    <xf numFmtId="0" fontId="43" fillId="0" borderId="18" xfId="0" applyFont="1" applyBorder="1" applyAlignment="1">
      <alignment/>
    </xf>
    <xf numFmtId="0" fontId="6" fillId="0" borderId="0" xfId="61" applyFont="1" applyBorder="1">
      <alignment vertical="center"/>
      <protection/>
    </xf>
    <xf numFmtId="0" fontId="43" fillId="0" borderId="0" xfId="0" applyFont="1" applyBorder="1" applyAlignment="1">
      <alignment shrinkToFit="1"/>
    </xf>
    <xf numFmtId="176" fontId="43" fillId="0" borderId="0" xfId="0" applyNumberFormat="1" applyFont="1" applyAlignment="1">
      <alignment vertical="center"/>
    </xf>
    <xf numFmtId="0" fontId="44" fillId="0" borderId="12" xfId="0" applyFont="1" applyBorder="1" applyAlignment="1">
      <alignment vertical="center"/>
    </xf>
    <xf numFmtId="0" fontId="44" fillId="0" borderId="12" xfId="0" applyFont="1" applyBorder="1" applyAlignment="1">
      <alignment horizontal="right" vertical="center"/>
    </xf>
    <xf numFmtId="0" fontId="44" fillId="0" borderId="12" xfId="0" applyFont="1" applyBorder="1" applyAlignment="1">
      <alignment horizontal="left" vertical="center"/>
    </xf>
    <xf numFmtId="0" fontId="44" fillId="0" borderId="12" xfId="0" applyFont="1" applyBorder="1" applyAlignment="1">
      <alignment vertical="center" shrinkToFit="1"/>
    </xf>
    <xf numFmtId="0" fontId="44" fillId="0" borderId="21" xfId="0" applyFont="1" applyBorder="1" applyAlignment="1">
      <alignment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vertical="center" shrinkToFit="1"/>
    </xf>
    <xf numFmtId="0" fontId="5" fillId="0" borderId="10" xfId="0" applyFont="1" applyBorder="1" applyAlignment="1">
      <alignment horizontal="right"/>
    </xf>
    <xf numFmtId="0" fontId="5" fillId="0" borderId="18" xfId="0" applyFont="1" applyBorder="1" applyAlignment="1">
      <alignment/>
    </xf>
    <xf numFmtId="0" fontId="43" fillId="0" borderId="18" xfId="0" applyFont="1" applyBorder="1" applyAlignment="1">
      <alignment/>
    </xf>
    <xf numFmtId="0" fontId="5" fillId="0" borderId="10" xfId="0" applyFont="1" applyBorder="1" applyAlignment="1">
      <alignment/>
    </xf>
    <xf numFmtId="0" fontId="5" fillId="0" borderId="0" xfId="0" applyFont="1" applyAlignment="1">
      <alignment vertical="top" wrapText="1"/>
    </xf>
    <xf numFmtId="0" fontId="5" fillId="0" borderId="0" xfId="0" applyFont="1" applyAlignment="1">
      <alignment vertical="center" shrinkToFit="1"/>
    </xf>
    <xf numFmtId="0" fontId="5" fillId="0" borderId="0" xfId="0" applyFont="1" applyAlignment="1">
      <alignment vertical="center" wrapText="1"/>
    </xf>
    <xf numFmtId="0" fontId="5" fillId="0" borderId="18" xfId="0" applyFont="1" applyBorder="1" applyAlignment="1">
      <alignment horizontal="right"/>
    </xf>
    <xf numFmtId="0" fontId="5" fillId="0" borderId="22" xfId="0" applyFont="1" applyBorder="1" applyAlignment="1">
      <alignment horizontal="center" vertical="center" shrinkToFit="1"/>
    </xf>
    <xf numFmtId="0" fontId="44" fillId="0" borderId="23" xfId="0" applyFont="1" applyBorder="1" applyAlignment="1">
      <alignment horizontal="center" vertical="center" shrinkToFit="1"/>
    </xf>
    <xf numFmtId="0" fontId="5" fillId="0" borderId="24" xfId="0" applyFont="1" applyBorder="1" applyAlignment="1">
      <alignment vertical="center" shrinkToFit="1"/>
    </xf>
    <xf numFmtId="0" fontId="43" fillId="0" borderId="19" xfId="0" applyFont="1" applyBorder="1" applyAlignment="1">
      <alignment vertical="center" shrinkToFit="1"/>
    </xf>
    <xf numFmtId="0" fontId="43" fillId="0" borderId="25" xfId="0" applyFont="1" applyBorder="1" applyAlignment="1">
      <alignment vertical="center" shrinkToFit="1"/>
    </xf>
    <xf numFmtId="0" fontId="43" fillId="0" borderId="26" xfId="0" applyFont="1" applyBorder="1" applyAlignment="1">
      <alignment vertical="center" shrinkToFit="1"/>
    </xf>
    <xf numFmtId="0" fontId="44" fillId="0" borderId="27" xfId="0" applyFont="1" applyBorder="1" applyAlignment="1">
      <alignment horizontal="center" vertical="center" shrinkToFit="1"/>
    </xf>
    <xf numFmtId="0" fontId="44" fillId="0" borderId="28" xfId="0" applyFont="1" applyBorder="1" applyAlignment="1">
      <alignment horizontal="center" vertical="center" shrinkToFit="1"/>
    </xf>
    <xf numFmtId="0" fontId="5" fillId="0" borderId="13" xfId="0" applyFont="1" applyBorder="1" applyAlignment="1">
      <alignment vertical="center" shrinkToFit="1"/>
    </xf>
    <xf numFmtId="0" fontId="43" fillId="0" borderId="16" xfId="0" applyFont="1" applyBorder="1" applyAlignment="1">
      <alignment vertical="center" shrinkToFit="1"/>
    </xf>
    <xf numFmtId="0" fontId="43" fillId="0" borderId="29" xfId="0" applyFont="1" applyBorder="1" applyAlignment="1">
      <alignment vertical="center" shrinkToFit="1"/>
    </xf>
    <xf numFmtId="0" fontId="43" fillId="0" borderId="28" xfId="0" applyFont="1" applyBorder="1" applyAlignment="1">
      <alignment vertical="center" shrinkToFit="1"/>
    </xf>
    <xf numFmtId="0" fontId="5" fillId="0" borderId="19" xfId="0" applyFont="1" applyBorder="1" applyAlignment="1">
      <alignment vertical="center" shrinkToFit="1"/>
    </xf>
    <xf numFmtId="0" fontId="5" fillId="0" borderId="25" xfId="0" applyFont="1" applyBorder="1" applyAlignment="1">
      <alignment vertical="center" shrinkToFit="1"/>
    </xf>
    <xf numFmtId="0" fontId="5" fillId="0" borderId="24"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30" xfId="0" applyFont="1" applyBorder="1" applyAlignment="1">
      <alignment vertical="center"/>
    </xf>
    <xf numFmtId="0" fontId="5" fillId="0" borderId="31" xfId="0" applyFont="1" applyBorder="1" applyAlignment="1">
      <alignment vertical="center"/>
    </xf>
    <xf numFmtId="0" fontId="5" fillId="0" borderId="16" xfId="0" applyFont="1" applyBorder="1" applyAlignment="1">
      <alignment horizontal="right" vertical="center" shrinkToFit="1"/>
    </xf>
    <xf numFmtId="0" fontId="5" fillId="0" borderId="16" xfId="0" applyFont="1" applyBorder="1" applyAlignment="1">
      <alignment vertical="center" shrinkToFit="1"/>
    </xf>
    <xf numFmtId="0" fontId="44" fillId="0" borderId="13" xfId="0" applyFont="1" applyBorder="1" applyAlignment="1">
      <alignment horizontal="center" vertical="center"/>
    </xf>
    <xf numFmtId="0" fontId="44" fillId="0" borderId="28" xfId="0" applyFont="1" applyBorder="1" applyAlignment="1">
      <alignment horizontal="center" vertical="center"/>
    </xf>
    <xf numFmtId="0" fontId="44" fillId="0" borderId="13" xfId="0" applyFont="1" applyBorder="1" applyAlignment="1">
      <alignment vertical="center" shrinkToFit="1"/>
    </xf>
    <xf numFmtId="0" fontId="5" fillId="0" borderId="32" xfId="0" applyFont="1" applyBorder="1" applyAlignment="1">
      <alignment horizontal="center" vertical="center"/>
    </xf>
    <xf numFmtId="0" fontId="5" fillId="0" borderId="25" xfId="0" applyFont="1" applyBorder="1" applyAlignment="1">
      <alignment horizontal="center" vertical="center"/>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43" fillId="0" borderId="36" xfId="0" applyFont="1" applyBorder="1" applyAlignment="1">
      <alignment horizontal="center" vertical="center"/>
    </xf>
    <xf numFmtId="0" fontId="43" fillId="0" borderId="37" xfId="0" applyFont="1" applyBorder="1" applyAlignment="1">
      <alignment horizontal="center" vertical="center"/>
    </xf>
    <xf numFmtId="0" fontId="44" fillId="0" borderId="20" xfId="0" applyFont="1" applyBorder="1" applyAlignment="1">
      <alignment horizontal="center" vertical="center"/>
    </xf>
    <xf numFmtId="0" fontId="44" fillId="0" borderId="34" xfId="0" applyFont="1" applyBorder="1" applyAlignment="1">
      <alignment horizontal="center" vertical="center"/>
    </xf>
    <xf numFmtId="0" fontId="44" fillId="0" borderId="38" xfId="0" applyFont="1" applyBorder="1" applyAlignment="1">
      <alignment vertical="center" shrinkToFit="1"/>
    </xf>
    <xf numFmtId="0" fontId="44" fillId="0" borderId="39" xfId="0" applyFont="1" applyBorder="1" applyAlignment="1">
      <alignment vertical="center" shrinkToFit="1"/>
    </xf>
    <xf numFmtId="0" fontId="44" fillId="0" borderId="12" xfId="0" applyFont="1" applyBorder="1" applyAlignment="1">
      <alignment vertical="center"/>
    </xf>
    <xf numFmtId="0" fontId="44" fillId="0" borderId="21" xfId="0" applyFont="1" applyBorder="1" applyAlignment="1">
      <alignment vertical="center"/>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43" fillId="0" borderId="41" xfId="0" applyFont="1" applyBorder="1" applyAlignment="1">
      <alignment horizontal="left" vertical="top" wrapText="1"/>
    </xf>
    <xf numFmtId="0" fontId="43" fillId="0" borderId="42" xfId="0" applyFont="1" applyBorder="1" applyAlignment="1">
      <alignment horizontal="left" vertical="top" wrapText="1"/>
    </xf>
    <xf numFmtId="0" fontId="3" fillId="0" borderId="0" xfId="0" applyFont="1" applyAlignment="1">
      <alignment horizontal="center" vertical="center" shrinkToFit="1"/>
    </xf>
    <xf numFmtId="176" fontId="5" fillId="0" borderId="0" xfId="0" applyNumberFormat="1" applyFont="1" applyAlignment="1">
      <alignment horizontal="right" vertical="center"/>
    </xf>
    <xf numFmtId="0" fontId="5" fillId="0" borderId="18" xfId="0" applyFont="1" applyBorder="1" applyAlignment="1">
      <alignment shrinkToFit="1"/>
    </xf>
    <xf numFmtId="0" fontId="5" fillId="0" borderId="26" xfId="0" applyFont="1" applyBorder="1" applyAlignment="1">
      <alignment horizontal="center" vertical="center" shrinkToFit="1"/>
    </xf>
    <xf numFmtId="0" fontId="5" fillId="0" borderId="10" xfId="0" applyFont="1" applyBorder="1" applyAlignment="1">
      <alignment horizontal="right"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vertical="center" shrinkToFit="1"/>
    </xf>
    <xf numFmtId="0" fontId="44" fillId="0" borderId="10" xfId="0" applyFont="1" applyBorder="1" applyAlignment="1">
      <alignment vertical="center" shrinkToFit="1"/>
    </xf>
    <xf numFmtId="0" fontId="44" fillId="0" borderId="43" xfId="0" applyFont="1" applyBorder="1" applyAlignment="1">
      <alignment vertical="center" shrinkToFit="1"/>
    </xf>
    <xf numFmtId="176" fontId="5" fillId="0" borderId="20" xfId="0" applyNumberFormat="1" applyFont="1" applyBorder="1" applyAlignment="1">
      <alignment horizontal="center" vertical="center" shrinkToFit="1"/>
    </xf>
    <xf numFmtId="176" fontId="44" fillId="0" borderId="10" xfId="0" applyNumberFormat="1" applyFont="1" applyBorder="1" applyAlignment="1">
      <alignment horizontal="center" vertical="center" shrinkToFit="1"/>
    </xf>
    <xf numFmtId="176" fontId="44" fillId="0" borderId="10" xfId="0" applyNumberFormat="1" applyFont="1" applyBorder="1" applyAlignment="1">
      <alignment horizontal="center" vertical="center"/>
    </xf>
    <xf numFmtId="176" fontId="44" fillId="0" borderId="34" xfId="0" applyNumberFormat="1"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shrinkToFit="1"/>
    </xf>
    <xf numFmtId="0" fontId="44" fillId="0" borderId="34" xfId="0" applyFont="1" applyBorder="1" applyAlignment="1">
      <alignment horizontal="center" vertical="center" shrinkToFit="1"/>
    </xf>
    <xf numFmtId="0" fontId="44" fillId="0" borderId="10" xfId="0" applyFont="1" applyBorder="1" applyAlignment="1">
      <alignment horizontal="center" vertical="center" shrinkToFit="1"/>
    </xf>
    <xf numFmtId="0" fontId="44" fillId="0" borderId="43" xfId="0" applyFont="1" applyBorder="1" applyAlignment="1">
      <alignment horizontal="center" vertical="center" shrinkToFit="1"/>
    </xf>
    <xf numFmtId="0" fontId="5" fillId="0" borderId="20" xfId="0" applyFont="1" applyBorder="1" applyAlignment="1">
      <alignment vertical="center"/>
    </xf>
    <xf numFmtId="0" fontId="44" fillId="0" borderId="10" xfId="0" applyFont="1" applyBorder="1" applyAlignment="1">
      <alignment vertical="center"/>
    </xf>
    <xf numFmtId="0" fontId="44" fillId="0" borderId="34" xfId="0" applyFont="1" applyBorder="1" applyAlignment="1">
      <alignment vertical="center"/>
    </xf>
    <xf numFmtId="0" fontId="44" fillId="0" borderId="38" xfId="0" applyFont="1" applyBorder="1" applyAlignment="1">
      <alignment horizontal="center" vertical="center"/>
    </xf>
    <xf numFmtId="0" fontId="44" fillId="0" borderId="3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62"/>
  <sheetViews>
    <sheetView tabSelected="1" zoomScalePageLayoutView="0" workbookViewId="0" topLeftCell="A1">
      <selection activeCell="A3" sqref="A3:I3"/>
    </sheetView>
  </sheetViews>
  <sheetFormatPr defaultColWidth="9.140625" defaultRowHeight="15"/>
  <cols>
    <col min="1" max="1" width="3.421875" style="2" customWidth="1"/>
    <col min="2" max="2" width="4.140625" style="2" customWidth="1"/>
    <col min="3" max="3" width="5.57421875" style="2" customWidth="1"/>
    <col min="4" max="4" width="3.140625" style="2" customWidth="1"/>
    <col min="5" max="5" width="9.8515625" style="2" customWidth="1"/>
    <col min="6" max="6" width="4.57421875" style="2" customWidth="1"/>
    <col min="7" max="7" width="3.421875" style="2" bestFit="1" customWidth="1"/>
    <col min="8" max="8" width="4.57421875" style="2" customWidth="1"/>
    <col min="9" max="9" width="3.421875" style="2" customWidth="1"/>
    <col min="10" max="10" width="4.57421875" style="2" customWidth="1"/>
    <col min="11" max="11" width="3.421875" style="2" customWidth="1"/>
    <col min="12" max="12" width="3.7109375" style="2" customWidth="1"/>
    <col min="13" max="13" width="11.421875" style="2" customWidth="1"/>
    <col min="14" max="14" width="4.7109375" style="2" customWidth="1"/>
    <col min="15" max="15" width="4.57421875" style="2" customWidth="1"/>
    <col min="16" max="16" width="5.00390625" style="2" customWidth="1"/>
    <col min="17" max="17" width="4.57421875" style="2" customWidth="1"/>
    <col min="18" max="18" width="3.421875" style="2" customWidth="1"/>
    <col min="19" max="19" width="3.421875" style="2" bestFit="1" customWidth="1"/>
    <col min="20" max="20" width="2.421875" style="2" customWidth="1"/>
    <col min="21" max="21" width="3.57421875" style="2" customWidth="1"/>
    <col min="22" max="22" width="9.00390625" style="35" customWidth="1"/>
    <col min="23" max="23" width="15.421875" style="35" hidden="1" customWidth="1"/>
    <col min="24" max="31" width="9.00390625" style="35" hidden="1" customWidth="1"/>
    <col min="32" max="16384" width="9.00390625" style="35" customWidth="1"/>
  </cols>
  <sheetData>
    <row r="1" spans="1:31" ht="35.25" customHeight="1">
      <c r="A1" s="100" t="s">
        <v>219</v>
      </c>
      <c r="B1" s="100"/>
      <c r="C1" s="100"/>
      <c r="D1" s="100"/>
      <c r="E1" s="100"/>
      <c r="F1" s="100"/>
      <c r="G1" s="100"/>
      <c r="H1" s="100"/>
      <c r="I1" s="100"/>
      <c r="J1" s="100"/>
      <c r="K1" s="100"/>
      <c r="L1" s="100"/>
      <c r="M1" s="100"/>
      <c r="N1" s="100"/>
      <c r="O1" s="100"/>
      <c r="P1" s="100"/>
      <c r="Q1" s="100"/>
      <c r="R1" s="100"/>
      <c r="S1" s="100"/>
      <c r="T1" s="100"/>
      <c r="U1" s="1"/>
      <c r="W1" s="36" t="s">
        <v>31</v>
      </c>
      <c r="X1" s="36" t="s">
        <v>40</v>
      </c>
      <c r="Y1" s="36" t="s">
        <v>17</v>
      </c>
      <c r="Z1" s="36" t="s">
        <v>74</v>
      </c>
      <c r="AA1" s="36" t="s">
        <v>75</v>
      </c>
      <c r="AB1" s="36" t="s">
        <v>24</v>
      </c>
      <c r="AC1" s="36" t="s">
        <v>75</v>
      </c>
      <c r="AD1" s="36" t="s">
        <v>24</v>
      </c>
      <c r="AE1" s="36" t="s">
        <v>211</v>
      </c>
    </row>
    <row r="2" ht="8.25" customHeight="1">
      <c r="AC2" s="35">
        <f>MATCH(D20,Z3:Z62,0)</f>
        <v>8</v>
      </c>
    </row>
    <row r="3" spans="1:31" ht="18" customHeight="1">
      <c r="A3" s="102"/>
      <c r="B3" s="102"/>
      <c r="C3" s="102"/>
      <c r="D3" s="102"/>
      <c r="E3" s="102"/>
      <c r="F3" s="102"/>
      <c r="G3" s="102"/>
      <c r="H3" s="102"/>
      <c r="I3" s="102"/>
      <c r="J3" s="37"/>
      <c r="K3" s="31" t="s">
        <v>3</v>
      </c>
      <c r="L3" s="3"/>
      <c r="W3" s="35" t="s">
        <v>32</v>
      </c>
      <c r="X3" s="35" t="s">
        <v>220</v>
      </c>
      <c r="Y3" s="35" t="s">
        <v>49</v>
      </c>
      <c r="Z3" s="38" t="str">
        <f>'初期設定'!A2</f>
        <v>伊勢社協 居宅介護支援事業所</v>
      </c>
      <c r="AA3" s="38" t="str">
        <f>'初期設定'!B2</f>
        <v>0596-22-6617</v>
      </c>
      <c r="AB3" s="38" t="str">
        <f>'初期設定'!C2</f>
        <v>0596-22-6604</v>
      </c>
      <c r="AE3" s="35" t="str">
        <f>'初期設定'!E2</f>
        <v>伊勢社協　健幸倶楽部つどい</v>
      </c>
    </row>
    <row r="4" spans="1:31" ht="8.25" customHeight="1">
      <c r="A4" s="4"/>
      <c r="B4" s="39"/>
      <c r="C4" s="39"/>
      <c r="D4" s="39"/>
      <c r="E4" s="39"/>
      <c r="F4" s="39"/>
      <c r="G4" s="39"/>
      <c r="H4" s="5"/>
      <c r="I4" s="4"/>
      <c r="J4" s="4"/>
      <c r="K4" s="6"/>
      <c r="L4" s="3"/>
      <c r="W4" s="40">
        <f ca="1">TODAY()</f>
        <v>42856</v>
      </c>
      <c r="X4" s="35" t="s">
        <v>217</v>
      </c>
      <c r="Y4" s="35" t="s">
        <v>50</v>
      </c>
      <c r="Z4" s="38" t="str">
        <f>'初期設定'!A3</f>
        <v>伊勢社協 二見居宅介護支援事業所</v>
      </c>
      <c r="AA4" s="38" t="str">
        <f>'初期設定'!B3</f>
        <v>0596-43-5551</v>
      </c>
      <c r="AB4" s="38" t="str">
        <f>'初期設定'!C3</f>
        <v>0596-43-4427</v>
      </c>
      <c r="AC4" s="35">
        <f>IF(ISERROR(AC2)=TRUE,"",INDEX(AA3:AA62,AC2,1))</f>
        <v>0</v>
      </c>
      <c r="AD4" s="35">
        <f>IF(ISERROR(AC2)=TRUE,"",INDEX(AB3:AB62,AC2,1))</f>
        <v>0</v>
      </c>
      <c r="AE4" s="35" t="str">
        <f>'初期設定'!E3</f>
        <v>伊勢社協　健幸倶楽部みなと</v>
      </c>
    </row>
    <row r="5" spans="1:31" ht="19.5" customHeight="1" thickBot="1">
      <c r="A5" s="2" t="s">
        <v>30</v>
      </c>
      <c r="X5" s="35" t="s">
        <v>229</v>
      </c>
      <c r="Y5" s="35" t="s">
        <v>51</v>
      </c>
      <c r="Z5" s="38" t="str">
        <f>'初期設定'!A4</f>
        <v>伊勢社協 小俣居宅介護支援事業所</v>
      </c>
      <c r="AA5" s="38" t="str">
        <f>'初期設定'!B4</f>
        <v>0596-27-0509</v>
      </c>
      <c r="AB5" s="38" t="str">
        <f>'初期設定'!C4</f>
        <v>0596-27-0570</v>
      </c>
      <c r="AE5" s="35">
        <f>'初期設定'!E4</f>
        <v>0</v>
      </c>
    </row>
    <row r="6" spans="1:31" ht="24.75" customHeight="1">
      <c r="A6" s="7"/>
      <c r="B6" s="81" t="s">
        <v>1</v>
      </c>
      <c r="C6" s="82"/>
      <c r="D6" s="59"/>
      <c r="E6" s="69"/>
      <c r="F6" s="69"/>
      <c r="G6" s="69"/>
      <c r="H6" s="70"/>
      <c r="I6" s="105" t="s">
        <v>2</v>
      </c>
      <c r="J6" s="106"/>
      <c r="K6" s="82"/>
      <c r="L6" s="71" t="s">
        <v>220</v>
      </c>
      <c r="M6" s="72"/>
      <c r="N6" s="72"/>
      <c r="O6" s="72"/>
      <c r="P6" s="72"/>
      <c r="Q6" s="72"/>
      <c r="R6" s="72"/>
      <c r="S6" s="103"/>
      <c r="T6" s="7"/>
      <c r="U6" s="7"/>
      <c r="W6" s="36" t="s">
        <v>8</v>
      </c>
      <c r="X6" s="35" t="s">
        <v>221</v>
      </c>
      <c r="Y6" s="35" t="s">
        <v>52</v>
      </c>
      <c r="Z6" s="38" t="str">
        <f>'初期設定'!A5</f>
        <v>伊勢市中部地域包括支援センター</v>
      </c>
      <c r="AA6" s="38" t="str">
        <f>'初期設定'!B5</f>
        <v>0596-27-2424</v>
      </c>
      <c r="AB6" s="38" t="str">
        <f>'初期設定'!C5</f>
        <v> 0596-27-2412 </v>
      </c>
      <c r="AE6" s="35">
        <f>'初期設定'!E5</f>
        <v>0</v>
      </c>
    </row>
    <row r="7" spans="1:31" ht="24.75" customHeight="1">
      <c r="A7" s="7"/>
      <c r="B7" s="83" t="s">
        <v>6</v>
      </c>
      <c r="C7" s="84"/>
      <c r="D7" s="110" t="s">
        <v>7</v>
      </c>
      <c r="E7" s="111"/>
      <c r="F7" s="111"/>
      <c r="G7" s="111"/>
      <c r="H7" s="111"/>
      <c r="I7" s="112"/>
      <c r="J7" s="113"/>
      <c r="K7" s="114" t="s">
        <v>8</v>
      </c>
      <c r="L7" s="91"/>
      <c r="M7" s="10" t="s">
        <v>9</v>
      </c>
      <c r="N7" s="115" t="s">
        <v>10</v>
      </c>
      <c r="O7" s="116"/>
      <c r="P7" s="115" t="s">
        <v>36</v>
      </c>
      <c r="Q7" s="117"/>
      <c r="R7" s="117"/>
      <c r="S7" s="118"/>
      <c r="X7" s="35" t="s">
        <v>222</v>
      </c>
      <c r="Y7" s="35" t="s">
        <v>53</v>
      </c>
      <c r="Z7" s="38" t="str">
        <f>'初期設定'!A6</f>
        <v>伊勢市西地域包括支援センター</v>
      </c>
      <c r="AA7" s="38" t="str">
        <f>'初期設定'!B6</f>
        <v>0596-20-5055</v>
      </c>
      <c r="AB7" s="38" t="str">
        <f>'初期設定'!C6</f>
        <v>0596-20-6604</v>
      </c>
      <c r="AE7" s="35">
        <f>'初期設定'!E6</f>
        <v>0</v>
      </c>
    </row>
    <row r="8" spans="1:31" ht="24.75" customHeight="1">
      <c r="A8" s="7"/>
      <c r="B8" s="85" t="s">
        <v>4</v>
      </c>
      <c r="C8" s="86"/>
      <c r="D8" s="34" t="s">
        <v>15</v>
      </c>
      <c r="E8" s="9"/>
      <c r="F8" s="104" t="s">
        <v>5</v>
      </c>
      <c r="G8" s="104"/>
      <c r="H8" s="107"/>
      <c r="I8" s="108"/>
      <c r="J8" s="108"/>
      <c r="K8" s="108"/>
      <c r="L8" s="108"/>
      <c r="M8" s="108"/>
      <c r="N8" s="108"/>
      <c r="O8" s="108"/>
      <c r="P8" s="108"/>
      <c r="Q8" s="108"/>
      <c r="R8" s="108"/>
      <c r="S8" s="109"/>
      <c r="T8" s="7"/>
      <c r="U8" s="7"/>
      <c r="W8" s="35" t="s">
        <v>33</v>
      </c>
      <c r="X8" s="35" t="s">
        <v>41</v>
      </c>
      <c r="Y8" s="35" t="s">
        <v>54</v>
      </c>
      <c r="Z8" s="38" t="str">
        <f>'初期設定'!A7</f>
        <v>伊勢市東地域包括支援センター</v>
      </c>
      <c r="AA8" s="38" t="str">
        <f>'初期設定'!B7</f>
        <v>0596-44-1165</v>
      </c>
      <c r="AB8" s="38" t="str">
        <f>'初期設定'!C7</f>
        <v>0596-44-1365</v>
      </c>
      <c r="AE8" s="35">
        <f>'初期設定'!E7</f>
        <v>0</v>
      </c>
    </row>
    <row r="9" spans="1:28" ht="24.75" customHeight="1">
      <c r="A9" s="7"/>
      <c r="B9" s="85" t="s">
        <v>11</v>
      </c>
      <c r="C9" s="86"/>
      <c r="D9" s="119"/>
      <c r="E9" s="120"/>
      <c r="F9" s="120"/>
      <c r="G9" s="121"/>
      <c r="H9" s="122" t="s">
        <v>12</v>
      </c>
      <c r="I9" s="123"/>
      <c r="J9" s="122"/>
      <c r="K9" s="94"/>
      <c r="L9" s="94"/>
      <c r="M9" s="94"/>
      <c r="N9" s="92" t="s">
        <v>13</v>
      </c>
      <c r="O9" s="93"/>
      <c r="P9" s="94"/>
      <c r="Q9" s="94"/>
      <c r="R9" s="94"/>
      <c r="S9" s="95"/>
      <c r="T9" s="7"/>
      <c r="U9" s="7"/>
      <c r="W9" s="35">
        <f ca="1">IF(CELL("type",D7)="v",CONCATENATE("満",IF(CELL("type",O29)="v",INT((O29-D7)/365.25),INT((W4-D7)/365.25)),"歳"),"")</f>
      </c>
      <c r="X9" s="35" t="s">
        <v>223</v>
      </c>
      <c r="Y9" s="35" t="s">
        <v>55</v>
      </c>
      <c r="Z9" s="38" t="str">
        <f>'初期設定'!A8</f>
        <v>伊勢市南地域包括支援センター</v>
      </c>
      <c r="AA9" s="38" t="str">
        <f>'初期設定'!B8</f>
        <v>0596-21-0080</v>
      </c>
      <c r="AB9" s="38" t="str">
        <f>'初期設定'!C8</f>
        <v>0596-22-6011</v>
      </c>
    </row>
    <row r="10" spans="1:28" ht="24.75" customHeight="1">
      <c r="A10" s="7"/>
      <c r="B10" s="14" t="s">
        <v>213</v>
      </c>
      <c r="C10" s="11"/>
      <c r="D10" s="12"/>
      <c r="E10" s="41"/>
      <c r="F10" s="41"/>
      <c r="G10" s="42"/>
      <c r="H10" s="41"/>
      <c r="I10" s="42"/>
      <c r="J10" s="43"/>
      <c r="K10" s="41"/>
      <c r="L10" s="41"/>
      <c r="M10" s="41"/>
      <c r="N10" s="44"/>
      <c r="O10" s="44"/>
      <c r="P10" s="41"/>
      <c r="Q10" s="41"/>
      <c r="R10" s="41"/>
      <c r="S10" s="45"/>
      <c r="T10" s="7"/>
      <c r="U10" s="7"/>
      <c r="Y10" s="35" t="s">
        <v>56</v>
      </c>
      <c r="Z10" s="38">
        <f>'初期設定'!A9</f>
        <v>0</v>
      </c>
      <c r="AA10" s="38">
        <f>'初期設定'!B9</f>
        <v>0</v>
      </c>
      <c r="AB10" s="38">
        <f>'初期設定'!C9</f>
        <v>0</v>
      </c>
    </row>
    <row r="11" spans="1:28" ht="57" customHeight="1" thickBot="1">
      <c r="A11" s="7"/>
      <c r="B11" s="96"/>
      <c r="C11" s="97"/>
      <c r="D11" s="98"/>
      <c r="E11" s="98"/>
      <c r="F11" s="98"/>
      <c r="G11" s="98"/>
      <c r="H11" s="98"/>
      <c r="I11" s="98"/>
      <c r="J11" s="98"/>
      <c r="K11" s="98"/>
      <c r="L11" s="98"/>
      <c r="M11" s="98"/>
      <c r="N11" s="98"/>
      <c r="O11" s="98"/>
      <c r="P11" s="98"/>
      <c r="Q11" s="98"/>
      <c r="R11" s="98"/>
      <c r="S11" s="99"/>
      <c r="T11" s="7"/>
      <c r="U11" s="7"/>
      <c r="Y11" s="35" t="s">
        <v>57</v>
      </c>
      <c r="Z11" s="38" t="str">
        <f>'初期設定'!A10</f>
        <v>ＪＡ介護相談センターひまわり</v>
      </c>
      <c r="AA11" s="38" t="str">
        <f>'初期設定'!B10</f>
        <v>0596-20-5566</v>
      </c>
      <c r="AB11" s="38" t="str">
        <f>'初期設定'!C10</f>
        <v>0596-20-5001</v>
      </c>
    </row>
    <row r="12" spans="1:28" ht="15" customHeight="1">
      <c r="A12" s="7"/>
      <c r="B12" s="8"/>
      <c r="C12" s="8"/>
      <c r="D12" s="8"/>
      <c r="E12" s="46"/>
      <c r="F12" s="46"/>
      <c r="G12" s="46"/>
      <c r="H12" s="47"/>
      <c r="I12" s="46"/>
      <c r="J12" s="47"/>
      <c r="K12" s="46"/>
      <c r="L12" s="46"/>
      <c r="M12" s="46"/>
      <c r="N12" s="48"/>
      <c r="O12" s="48"/>
      <c r="P12" s="46"/>
      <c r="Q12" s="46"/>
      <c r="R12" s="46"/>
      <c r="S12" s="46"/>
      <c r="T12" s="7"/>
      <c r="U12" s="7"/>
      <c r="W12" s="36" t="s">
        <v>34</v>
      </c>
      <c r="Y12" s="35" t="s">
        <v>58</v>
      </c>
      <c r="Z12" s="38" t="str">
        <f>'初期設定'!A11</f>
        <v>あいはーと居宅介護支援事業所</v>
      </c>
      <c r="AA12" s="38" t="str">
        <f>'初期設定'!B11</f>
        <v>0596-20-1810</v>
      </c>
      <c r="AB12" s="38" t="str">
        <f>'初期設定'!C11</f>
        <v>0596-20-1811</v>
      </c>
    </row>
    <row r="13" spans="1:28" ht="19.5" customHeight="1" thickBot="1">
      <c r="A13" s="7" t="s">
        <v>14</v>
      </c>
      <c r="B13" s="8"/>
      <c r="C13" s="8"/>
      <c r="D13" s="8"/>
      <c r="E13" s="46"/>
      <c r="F13" s="46"/>
      <c r="G13" s="46"/>
      <c r="H13" s="46"/>
      <c r="I13" s="47"/>
      <c r="J13" s="47"/>
      <c r="K13" s="46"/>
      <c r="L13" s="46"/>
      <c r="M13" s="46"/>
      <c r="N13" s="46"/>
      <c r="O13" s="46"/>
      <c r="P13" s="46"/>
      <c r="Q13" s="46"/>
      <c r="R13" s="46"/>
      <c r="S13" s="46"/>
      <c r="T13" s="7"/>
      <c r="U13" s="7"/>
      <c r="Y13" s="35" t="s">
        <v>59</v>
      </c>
      <c r="Z13" s="38" t="str">
        <f>'初期設定'!A12</f>
        <v>あいぷらん在宅支援センター</v>
      </c>
      <c r="AA13" s="38" t="str">
        <f>'初期設定'!B12</f>
        <v>0596-63-5063</v>
      </c>
      <c r="AB13" s="38" t="str">
        <f>'初期設定'!C12</f>
        <v>0596-63-5064</v>
      </c>
    </row>
    <row r="14" spans="2:28" ht="24.75" customHeight="1">
      <c r="B14" s="87" t="s">
        <v>20</v>
      </c>
      <c r="C14" s="33" t="s">
        <v>16</v>
      </c>
      <c r="D14" s="59"/>
      <c r="E14" s="69"/>
      <c r="F14" s="70"/>
      <c r="G14" s="71" t="s">
        <v>18</v>
      </c>
      <c r="H14" s="72"/>
      <c r="I14" s="73"/>
      <c r="J14" s="74"/>
      <c r="K14" s="74"/>
      <c r="L14" s="74"/>
      <c r="M14" s="74"/>
      <c r="N14" s="71" t="s">
        <v>19</v>
      </c>
      <c r="O14" s="73"/>
      <c r="P14" s="74"/>
      <c r="Q14" s="74"/>
      <c r="R14" s="74"/>
      <c r="S14" s="75"/>
      <c r="W14" s="35" t="s">
        <v>35</v>
      </c>
      <c r="Y14" s="35" t="s">
        <v>60</v>
      </c>
      <c r="Z14" s="38" t="str">
        <f>'初期設定'!A13</f>
        <v>あんず指定居宅介護支援事業所</v>
      </c>
      <c r="AA14" s="38" t="str">
        <f>'初期設定'!B13</f>
        <v>0596-20-6912</v>
      </c>
      <c r="AB14" s="38" t="str">
        <f>'初期設定'!C13</f>
        <v>0596-20-6914</v>
      </c>
    </row>
    <row r="15" spans="2:28" ht="24.75" customHeight="1" thickBot="1">
      <c r="B15" s="88"/>
      <c r="C15" s="18" t="s">
        <v>4</v>
      </c>
      <c r="D15" s="34" t="s">
        <v>15</v>
      </c>
      <c r="E15" s="9"/>
      <c r="F15" s="76"/>
      <c r="G15" s="76"/>
      <c r="H15" s="77"/>
      <c r="I15" s="66"/>
      <c r="J15" s="66"/>
      <c r="K15" s="66"/>
      <c r="L15" s="66"/>
      <c r="M15" s="66"/>
      <c r="N15" s="68"/>
      <c r="O15" s="90" t="s">
        <v>17</v>
      </c>
      <c r="P15" s="91"/>
      <c r="Q15" s="80"/>
      <c r="R15" s="66"/>
      <c r="S15" s="67"/>
      <c r="W15" s="40"/>
      <c r="Y15" s="35" t="s">
        <v>61</v>
      </c>
      <c r="Z15" s="38" t="str">
        <f>'初期設定'!A14</f>
        <v>ウェルフェアサポート</v>
      </c>
      <c r="AA15" s="38" t="str">
        <f>'初期設定'!B14</f>
        <v>0596-21-1166</v>
      </c>
      <c r="AB15" s="38" t="str">
        <f>'初期設定'!C14</f>
        <v>0596-21-1167</v>
      </c>
    </row>
    <row r="16" spans="2:28" ht="24.75" customHeight="1">
      <c r="B16" s="87" t="s">
        <v>21</v>
      </c>
      <c r="C16" s="33" t="s">
        <v>16</v>
      </c>
      <c r="D16" s="59"/>
      <c r="E16" s="69"/>
      <c r="F16" s="70"/>
      <c r="G16" s="71" t="s">
        <v>18</v>
      </c>
      <c r="H16" s="72"/>
      <c r="I16" s="73"/>
      <c r="J16" s="74"/>
      <c r="K16" s="74"/>
      <c r="L16" s="74"/>
      <c r="M16" s="74"/>
      <c r="N16" s="71" t="s">
        <v>19</v>
      </c>
      <c r="O16" s="73"/>
      <c r="P16" s="74"/>
      <c r="Q16" s="74"/>
      <c r="R16" s="74"/>
      <c r="S16" s="75"/>
      <c r="W16" s="36" t="s">
        <v>10</v>
      </c>
      <c r="Y16" s="35" t="s">
        <v>62</v>
      </c>
      <c r="Z16" s="38" t="str">
        <f>'初期設定'!A15</f>
        <v>エフ・ケアプランセンター</v>
      </c>
      <c r="AA16" s="38" t="str">
        <f>'初期設定'!B15</f>
        <v>0596-28-1108</v>
      </c>
      <c r="AB16" s="38" t="str">
        <f>'初期設定'!C15</f>
        <v>0596-20-7274</v>
      </c>
    </row>
    <row r="17" spans="2:28" ht="24.75" customHeight="1" thickBot="1">
      <c r="B17" s="89"/>
      <c r="C17" s="17" t="s">
        <v>4</v>
      </c>
      <c r="D17" s="13" t="s">
        <v>15</v>
      </c>
      <c r="E17" s="16"/>
      <c r="F17" s="76"/>
      <c r="G17" s="76"/>
      <c r="H17" s="77"/>
      <c r="I17" s="66"/>
      <c r="J17" s="66"/>
      <c r="K17" s="66"/>
      <c r="L17" s="66"/>
      <c r="M17" s="66"/>
      <c r="N17" s="68"/>
      <c r="O17" s="78" t="s">
        <v>17</v>
      </c>
      <c r="P17" s="79"/>
      <c r="Q17" s="80"/>
      <c r="R17" s="66"/>
      <c r="S17" s="67"/>
      <c r="Y17" s="35" t="s">
        <v>63</v>
      </c>
      <c r="Z17" s="38" t="str">
        <f>'初期設定'!A16</f>
        <v>かがせお</v>
      </c>
      <c r="AA17" s="38" t="str">
        <f>'初期設定'!B16</f>
        <v>0596-27-1165</v>
      </c>
      <c r="AB17" s="38" t="str">
        <f>'初期設定'!C16</f>
        <v>0596-28-1165</v>
      </c>
    </row>
    <row r="18" spans="23:28" ht="8.25" customHeight="1">
      <c r="W18" s="35" t="s">
        <v>37</v>
      </c>
      <c r="Y18" s="35" t="s">
        <v>64</v>
      </c>
      <c r="Z18" s="38" t="str">
        <f>'初期設定'!A17</f>
        <v>株式会社ネクスト</v>
      </c>
      <c r="AA18" s="38" t="str">
        <f>'初期設定'!B17</f>
        <v>0596-58-0300</v>
      </c>
      <c r="AB18" s="38" t="str">
        <f>'初期設定'!C17</f>
        <v>0596-58-0301</v>
      </c>
    </row>
    <row r="19" spans="1:28" ht="19.5" customHeight="1" thickBot="1">
      <c r="A19" s="7" t="s">
        <v>225</v>
      </c>
      <c r="B19" s="8"/>
      <c r="C19" s="8"/>
      <c r="D19" s="8"/>
      <c r="E19" s="46"/>
      <c r="F19" s="46"/>
      <c r="G19" s="46"/>
      <c r="H19" s="46"/>
      <c r="I19" s="47"/>
      <c r="J19" s="47"/>
      <c r="K19" s="46"/>
      <c r="L19" s="46"/>
      <c r="M19" s="46"/>
      <c r="N19" s="46"/>
      <c r="O19" s="46"/>
      <c r="P19" s="46"/>
      <c r="Q19" s="46"/>
      <c r="R19" s="46"/>
      <c r="S19" s="46"/>
      <c r="T19" s="7"/>
      <c r="U19" s="7"/>
      <c r="W19" s="35" t="s">
        <v>38</v>
      </c>
      <c r="Y19" s="35" t="s">
        <v>65</v>
      </c>
      <c r="Z19" s="38" t="str">
        <f>'初期設定'!A18</f>
        <v>ケアフィット居宅介護支援事業所</v>
      </c>
      <c r="AA19" s="38" t="str">
        <f>'初期設定'!B18</f>
        <v>0596-20-1200</v>
      </c>
      <c r="AB19" s="38" t="str">
        <f>'初期設定'!C18</f>
        <v>0596-20-1201</v>
      </c>
    </row>
    <row r="20" spans="2:28" ht="24.75" customHeight="1">
      <c r="B20" s="57" t="s">
        <v>22</v>
      </c>
      <c r="C20" s="58"/>
      <c r="D20" s="59"/>
      <c r="E20" s="60"/>
      <c r="F20" s="60"/>
      <c r="G20" s="60"/>
      <c r="H20" s="60"/>
      <c r="I20" s="60"/>
      <c r="J20" s="60"/>
      <c r="K20" s="60"/>
      <c r="L20" s="61"/>
      <c r="M20" s="19" t="s">
        <v>23</v>
      </c>
      <c r="N20" s="59"/>
      <c r="O20" s="60"/>
      <c r="P20" s="60"/>
      <c r="Q20" s="60"/>
      <c r="R20" s="60"/>
      <c r="S20" s="62"/>
      <c r="W20" s="35" t="s">
        <v>39</v>
      </c>
      <c r="Y20" s="35" t="s">
        <v>66</v>
      </c>
      <c r="Z20" s="38" t="str">
        <f>'初期設定'!A19</f>
        <v>ケアプラン　なごやか</v>
      </c>
      <c r="AA20" s="38" t="str">
        <f>'初期設定'!B19</f>
        <v>0596-31-1330</v>
      </c>
      <c r="AB20" s="38" t="str">
        <f>'初期設定'!C19</f>
        <v>0596-31-1331</v>
      </c>
    </row>
    <row r="21" spans="2:28" ht="24.75" customHeight="1" thickBot="1">
      <c r="B21" s="63" t="s">
        <v>226</v>
      </c>
      <c r="C21" s="64"/>
      <c r="D21" s="65"/>
      <c r="E21" s="66"/>
      <c r="F21" s="66"/>
      <c r="G21" s="66"/>
      <c r="H21" s="66"/>
      <c r="I21" s="66"/>
      <c r="J21" s="66"/>
      <c r="K21" s="66"/>
      <c r="L21" s="68"/>
      <c r="M21" s="15" t="s">
        <v>24</v>
      </c>
      <c r="N21" s="65"/>
      <c r="O21" s="66"/>
      <c r="P21" s="66"/>
      <c r="Q21" s="66"/>
      <c r="R21" s="66"/>
      <c r="S21" s="67"/>
      <c r="Y21" s="35" t="s">
        <v>67</v>
      </c>
      <c r="Z21" s="38" t="str">
        <f>'初期設定'!A20</f>
        <v>ケアプラン　元気の素</v>
      </c>
      <c r="AA21" s="38" t="str">
        <f>'初期設定'!B20</f>
        <v>0596-64-8807</v>
      </c>
      <c r="AB21" s="38" t="str">
        <f>'初期設定'!C20</f>
        <v>0596-64-8991</v>
      </c>
    </row>
    <row r="22" spans="23:28" ht="8.25" customHeight="1">
      <c r="W22" s="36" t="s">
        <v>42</v>
      </c>
      <c r="Y22" s="35" t="s">
        <v>68</v>
      </c>
      <c r="Z22" s="38" t="str">
        <f>'初期設定'!A21</f>
        <v>ケアプラン有明の里伊勢</v>
      </c>
      <c r="AA22" s="38" t="str">
        <f>'初期設定'!B21</f>
        <v>0596-29-2123</v>
      </c>
      <c r="AB22" s="38" t="str">
        <f>'初期設定'!C21</f>
        <v>0596-20-6570</v>
      </c>
    </row>
    <row r="23" spans="1:28" ht="19.5" customHeight="1">
      <c r="A23" s="2" t="s">
        <v>25</v>
      </c>
      <c r="Y23" s="35" t="s">
        <v>69</v>
      </c>
      <c r="Z23" s="38" t="str">
        <f>'初期設定'!A22</f>
        <v>シルバーケア豊壽園</v>
      </c>
      <c r="AA23" s="38" t="str">
        <f>'初期設定'!B22</f>
        <v>0596-44-2525</v>
      </c>
      <c r="AB23" s="38" t="str">
        <f>'初期設定'!C22</f>
        <v>0596-43-2711</v>
      </c>
    </row>
    <row r="24" spans="1:28" ht="30" customHeight="1">
      <c r="A24" s="20"/>
      <c r="B24" s="55" t="s">
        <v>218</v>
      </c>
      <c r="C24" s="55"/>
      <c r="D24" s="55"/>
      <c r="E24" s="55"/>
      <c r="F24" s="55"/>
      <c r="G24" s="55"/>
      <c r="H24" s="55"/>
      <c r="I24" s="55"/>
      <c r="J24" s="55"/>
      <c r="K24" s="55"/>
      <c r="L24" s="55"/>
      <c r="M24" s="55"/>
      <c r="N24" s="55"/>
      <c r="O24" s="55"/>
      <c r="P24" s="55"/>
      <c r="Q24" s="55"/>
      <c r="R24" s="55"/>
      <c r="S24" s="55"/>
      <c r="T24" s="55"/>
      <c r="W24" s="35" t="s">
        <v>5</v>
      </c>
      <c r="Z24" s="38" t="str">
        <f>'初期設定'!A23</f>
        <v>たんぽぽ指定居宅介護支援事業所</v>
      </c>
      <c r="AA24" s="38" t="str">
        <f>'初期設定'!B23</f>
        <v>0596-26-2124</v>
      </c>
      <c r="AB24" s="38" t="str">
        <f>'初期設定'!C23</f>
        <v>0596-26-2115</v>
      </c>
    </row>
    <row r="25" spans="1:28" ht="59.25" customHeight="1">
      <c r="A25" s="20"/>
      <c r="B25" s="55" t="s">
        <v>224</v>
      </c>
      <c r="C25" s="55"/>
      <c r="D25" s="55"/>
      <c r="E25" s="55"/>
      <c r="F25" s="55"/>
      <c r="G25" s="55"/>
      <c r="H25" s="55"/>
      <c r="I25" s="55"/>
      <c r="J25" s="55"/>
      <c r="K25" s="55"/>
      <c r="L25" s="55"/>
      <c r="M25" s="55"/>
      <c r="N25" s="55"/>
      <c r="O25" s="55"/>
      <c r="P25" s="55"/>
      <c r="Q25" s="55"/>
      <c r="R25" s="55"/>
      <c r="S25" s="55"/>
      <c r="T25" s="55"/>
      <c r="W25" s="35" t="s">
        <v>43</v>
      </c>
      <c r="Z25" s="38" t="str">
        <f>'初期設定'!A24</f>
        <v>ニチイケアセンターみその三重</v>
      </c>
      <c r="AA25" s="38" t="str">
        <f>'初期設定'!B24</f>
        <v>0596-31-0511</v>
      </c>
      <c r="AB25" s="38" t="str">
        <f>'初期設定'!C24</f>
        <v>0596-36-3697</v>
      </c>
    </row>
    <row r="26" spans="2:28" ht="15" customHeight="1">
      <c r="B26" s="54" t="s">
        <v>227</v>
      </c>
      <c r="C26" s="54"/>
      <c r="D26" s="54"/>
      <c r="E26" s="54"/>
      <c r="F26" s="54"/>
      <c r="G26" s="54"/>
      <c r="H26" s="54"/>
      <c r="I26" s="54"/>
      <c r="J26" s="54"/>
      <c r="K26" s="54"/>
      <c r="L26" s="54"/>
      <c r="M26" s="54"/>
      <c r="N26" s="54"/>
      <c r="O26" s="54"/>
      <c r="P26" s="54"/>
      <c r="Q26" s="54"/>
      <c r="R26" s="54"/>
      <c r="S26" s="54"/>
      <c r="T26" s="54"/>
      <c r="W26" s="35" t="s">
        <v>44</v>
      </c>
      <c r="Z26" s="38" t="str">
        <f>'初期設定'!A25</f>
        <v>ふるさとケアセンター</v>
      </c>
      <c r="AA26" s="38" t="str">
        <f>'初期設定'!B25</f>
        <v>0596-20-7170</v>
      </c>
      <c r="AB26" s="38" t="str">
        <f>'初期設定'!C25</f>
        <v>0596-20-5277</v>
      </c>
    </row>
    <row r="27" spans="1:28" ht="58.5" customHeight="1">
      <c r="A27" s="30"/>
      <c r="B27" s="53" t="s">
        <v>228</v>
      </c>
      <c r="C27" s="53"/>
      <c r="D27" s="53"/>
      <c r="E27" s="53"/>
      <c r="F27" s="53"/>
      <c r="G27" s="53"/>
      <c r="H27" s="53"/>
      <c r="I27" s="53"/>
      <c r="J27" s="53"/>
      <c r="K27" s="53"/>
      <c r="L27" s="53"/>
      <c r="M27" s="53"/>
      <c r="N27" s="53"/>
      <c r="O27" s="53"/>
      <c r="P27" s="53"/>
      <c r="Q27" s="53"/>
      <c r="R27" s="53"/>
      <c r="S27" s="53"/>
      <c r="T27" s="53"/>
      <c r="W27" s="35" t="s">
        <v>45</v>
      </c>
      <c r="Z27" s="38" t="str">
        <f>'初期設定'!A26</f>
        <v>ほっとhand居宅介護支援事業所</v>
      </c>
      <c r="AA27" s="38" t="str">
        <f>'初期設定'!B26</f>
        <v>0596-20-2300</v>
      </c>
      <c r="AB27" s="38" t="str">
        <f>'初期設定'!C26</f>
        <v>0596-20-2301</v>
      </c>
    </row>
    <row r="28" spans="23:28" ht="15" customHeight="1" hidden="1">
      <c r="W28" s="35" t="s">
        <v>46</v>
      </c>
      <c r="Z28" s="38" t="str">
        <f>'初期設定'!A27</f>
        <v>ほのぼの</v>
      </c>
      <c r="AA28" s="38" t="str">
        <f>'初期設定'!B27</f>
        <v>0596-20-5211</v>
      </c>
      <c r="AB28" s="38" t="str">
        <f>'初期設定'!C27</f>
        <v>0596-23-4716</v>
      </c>
    </row>
    <row r="29" spans="15:28" ht="19.5" customHeight="1">
      <c r="O29" s="101" t="s">
        <v>0</v>
      </c>
      <c r="P29" s="101"/>
      <c r="Q29" s="101"/>
      <c r="R29" s="101"/>
      <c r="S29" s="101"/>
      <c r="T29" s="101"/>
      <c r="U29" s="32"/>
      <c r="W29" s="35" t="s">
        <v>47</v>
      </c>
      <c r="Z29" s="38" t="str">
        <f>'初期設定'!A28</f>
        <v>ポピー居宅介護支援事業所</v>
      </c>
      <c r="AA29" s="38" t="str">
        <f>'初期設定'!B28</f>
        <v>0596-22-5150</v>
      </c>
      <c r="AB29" s="38" t="str">
        <f>'初期設定'!C28</f>
        <v>0596-22-8030</v>
      </c>
    </row>
    <row r="30" spans="1:28" ht="24.75" customHeight="1">
      <c r="A30" s="2" t="s">
        <v>26</v>
      </c>
      <c r="W30" s="35" t="s">
        <v>48</v>
      </c>
      <c r="Z30" s="38" t="str">
        <f>'初期設定'!A29</f>
        <v>みやがわ居宅介護支援事業所</v>
      </c>
      <c r="AA30" s="38" t="str">
        <f>'初期設定'!B29</f>
        <v>0596-63-6136</v>
      </c>
      <c r="AB30" s="38" t="str">
        <f>'初期設定'!C29</f>
        <v>0596-63-6135</v>
      </c>
    </row>
    <row r="31" spans="2:28" ht="30" customHeight="1">
      <c r="B31" s="3" t="s">
        <v>27</v>
      </c>
      <c r="C31" s="3"/>
      <c r="D31" s="3"/>
      <c r="E31" s="3"/>
      <c r="F31" s="50" t="s">
        <v>4</v>
      </c>
      <c r="G31" s="50"/>
      <c r="H31" s="56" t="s">
        <v>5</v>
      </c>
      <c r="I31" s="56"/>
      <c r="J31" s="50"/>
      <c r="K31" s="51"/>
      <c r="L31" s="51"/>
      <c r="M31" s="51"/>
      <c r="N31" s="51"/>
      <c r="O31" s="51"/>
      <c r="P31" s="51"/>
      <c r="Q31" s="51"/>
      <c r="R31" s="51"/>
      <c r="S31" s="51"/>
      <c r="T31" s="3"/>
      <c r="Z31" s="38" t="str">
        <f>'初期設定'!A30</f>
        <v>伊勢あさま苑</v>
      </c>
      <c r="AA31" s="38" t="str">
        <f>'初期設定'!B30</f>
        <v>0596-20-5511</v>
      </c>
      <c r="AB31" s="38" t="str">
        <f>'初期設定'!C30</f>
        <v>0596-20-5577</v>
      </c>
    </row>
    <row r="32" spans="2:28" ht="30" customHeight="1">
      <c r="B32" s="3"/>
      <c r="C32" s="3"/>
      <c r="D32" s="3"/>
      <c r="E32" s="3"/>
      <c r="F32" s="52" t="s">
        <v>16</v>
      </c>
      <c r="G32" s="52"/>
      <c r="H32" s="52"/>
      <c r="I32" s="52"/>
      <c r="J32" s="52"/>
      <c r="K32" s="52"/>
      <c r="L32" s="52"/>
      <c r="M32" s="52"/>
      <c r="N32" s="52"/>
      <c r="O32" s="52"/>
      <c r="P32" s="52"/>
      <c r="Q32" s="52"/>
      <c r="R32" s="52"/>
      <c r="S32" s="29" t="s">
        <v>29</v>
      </c>
      <c r="T32" s="3"/>
      <c r="Z32" s="38" t="str">
        <f>'初期設定'!A31</f>
        <v>伊勢慶友ケアプランセンター</v>
      </c>
      <c r="AA32" s="38" t="str">
        <f>'初期設定'!B31</f>
        <v>0596-64-8500</v>
      </c>
      <c r="AB32" s="38" t="str">
        <f>'初期設定'!C31</f>
        <v>0596-64-8501</v>
      </c>
    </row>
    <row r="33" spans="2:28" ht="30" customHeight="1">
      <c r="B33" s="3" t="s">
        <v>28</v>
      </c>
      <c r="C33" s="3"/>
      <c r="D33" s="3"/>
      <c r="E33" s="3"/>
      <c r="F33" s="52" t="s">
        <v>4</v>
      </c>
      <c r="G33" s="52"/>
      <c r="H33" s="49"/>
      <c r="I33" s="49"/>
      <c r="J33" s="50"/>
      <c r="K33" s="51"/>
      <c r="L33" s="51"/>
      <c r="M33" s="51"/>
      <c r="N33" s="51"/>
      <c r="O33" s="51"/>
      <c r="P33" s="51"/>
      <c r="Q33" s="51"/>
      <c r="R33" s="51"/>
      <c r="S33" s="51"/>
      <c r="T33" s="3"/>
      <c r="Z33" s="38" t="str">
        <f>'初期設定'!A32</f>
        <v>伊勢地区医師会</v>
      </c>
      <c r="AA33" s="38" t="str">
        <f>'初期設定'!B32</f>
        <v>0596-27-6711</v>
      </c>
      <c r="AB33" s="38" t="str">
        <f>'初期設定'!C32</f>
        <v>0596-27-6838</v>
      </c>
    </row>
    <row r="34" spans="2:28" ht="30" customHeight="1">
      <c r="B34" s="3"/>
      <c r="C34" s="3"/>
      <c r="D34" s="3"/>
      <c r="E34" s="3"/>
      <c r="F34" s="52" t="s">
        <v>16</v>
      </c>
      <c r="G34" s="52"/>
      <c r="H34" s="52"/>
      <c r="I34" s="52"/>
      <c r="J34" s="52"/>
      <c r="K34" s="52"/>
      <c r="L34" s="52"/>
      <c r="M34" s="52"/>
      <c r="N34" s="52"/>
      <c r="O34" s="52"/>
      <c r="P34" s="52"/>
      <c r="Q34" s="52"/>
      <c r="R34" s="52"/>
      <c r="S34" s="29" t="s">
        <v>29</v>
      </c>
      <c r="T34" s="3"/>
      <c r="Z34" s="38" t="str">
        <f>'初期設定'!A33</f>
        <v>海野指定居宅介護支援センター</v>
      </c>
      <c r="AA34" s="38" t="str">
        <f>'初期設定'!B33</f>
        <v>0596-23-1210</v>
      </c>
      <c r="AB34" s="38" t="str">
        <f>'初期設定'!C33</f>
        <v>0596-23-1278</v>
      </c>
    </row>
    <row r="35" spans="26:28" ht="24.75" customHeight="1">
      <c r="Z35" s="38" t="str">
        <f>'初期設定'!A34</f>
        <v>居宅介護支援センター「ゆう」</v>
      </c>
      <c r="AA35" s="38" t="str">
        <f>'初期設定'!B34</f>
        <v>0596-25-7527</v>
      </c>
      <c r="AB35" s="38" t="str">
        <f>'初期設定'!C34</f>
        <v>0596-25-7537</v>
      </c>
    </row>
    <row r="36" spans="26:28" ht="24.75" customHeight="1">
      <c r="Z36" s="38" t="str">
        <f>'初期設定'!A35</f>
        <v>居宅介護支援事業センター オアシス</v>
      </c>
      <c r="AA36" s="38" t="str">
        <f>'初期設定'!B35</f>
        <v>0596-20-6330</v>
      </c>
      <c r="AB36" s="38" t="str">
        <f>'初期設定'!C35</f>
        <v>0596-20-6561</v>
      </c>
    </row>
    <row r="37" spans="26:28" ht="14.25">
      <c r="Z37" s="38" t="str">
        <f>'初期設定'!A36</f>
        <v>居宅介護支援事業所　ピースフル</v>
      </c>
      <c r="AA37" s="38" t="str">
        <f>'初期設定'!B36</f>
        <v>0596-63-6663</v>
      </c>
      <c r="AB37" s="38" t="str">
        <f>'初期設定'!C36</f>
        <v>0596-63-6660</v>
      </c>
    </row>
    <row r="38" spans="26:28" ht="14.25">
      <c r="Z38" s="38" t="str">
        <f>'初期設定'!A37</f>
        <v>御伽草子伊勢</v>
      </c>
      <c r="AA38" s="38" t="str">
        <f>'初期設定'!B37</f>
        <v>0596-21-1196</v>
      </c>
      <c r="AB38" s="38" t="str">
        <f>'初期設定'!C37</f>
        <v>0596-21-1197</v>
      </c>
    </row>
    <row r="39" spans="26:28" ht="14.25">
      <c r="Z39" s="38" t="str">
        <f>'初期設定'!A38</f>
        <v>高見指定居宅介護支援センター</v>
      </c>
      <c r="AA39" s="38" t="str">
        <f>'初期設定'!B38</f>
        <v>0596-20-1151</v>
      </c>
      <c r="AB39" s="38" t="str">
        <f>'初期設定'!C38</f>
        <v>0596-22-3535</v>
      </c>
    </row>
    <row r="40" spans="26:28" ht="14.25">
      <c r="Z40" s="38" t="str">
        <f>'初期設定'!A39</f>
        <v>高砂寮</v>
      </c>
      <c r="AA40" s="38" t="str">
        <f>'初期設定'!B39</f>
        <v>0596-22-1165</v>
      </c>
      <c r="AB40" s="38" t="str">
        <f>'初期設定'!C39</f>
        <v>0596-27-3256</v>
      </c>
    </row>
    <row r="41" spans="26:28" ht="14.25">
      <c r="Z41" s="38" t="str">
        <f>'初期設定'!A40</f>
        <v>在宅介護支援センター　楽寿苑</v>
      </c>
      <c r="AA41" s="38" t="str">
        <f>'初期設定'!B40</f>
        <v>0596-31-0030</v>
      </c>
      <c r="AB41" s="38" t="str">
        <f>'初期設定'!C40</f>
        <v>0596-36-6188</v>
      </c>
    </row>
    <row r="42" spans="26:28" ht="14.25">
      <c r="Z42" s="38" t="str">
        <f>'初期設定'!A41</f>
        <v>在宅介護支援センター双寿園</v>
      </c>
      <c r="AA42" s="38" t="str">
        <f>'初期設定'!B41</f>
        <v>0596-27-6177</v>
      </c>
      <c r="AB42" s="38" t="str">
        <f>'初期設定'!C41</f>
        <v>0596-23-9227</v>
      </c>
    </row>
    <row r="43" spans="26:28" ht="14.25">
      <c r="Z43" s="38" t="str">
        <f>'初期設定'!A42</f>
        <v>山咲苑居宅介護支援事業所</v>
      </c>
      <c r="AA43" s="38" t="str">
        <f>'初期設定'!B42</f>
        <v>0596-26-2600</v>
      </c>
      <c r="AB43" s="38" t="str">
        <f>'初期設定'!C42</f>
        <v>0596-26-2611</v>
      </c>
    </row>
    <row r="44" spans="26:28" ht="14.25">
      <c r="Z44" s="38" t="str">
        <f>'初期設定'!A43</f>
        <v>森伸 居宅介護支援センター</v>
      </c>
      <c r="AA44" s="38" t="str">
        <f>'初期設定'!B43</f>
        <v>0596-22-5155</v>
      </c>
      <c r="AB44" s="38" t="str">
        <f>'初期設定'!C43</f>
        <v>0596-20-5107</v>
      </c>
    </row>
    <row r="45" spans="26:28" ht="14.25">
      <c r="Z45" s="38" t="str">
        <f>'初期設定'!A44</f>
        <v>神路園 居宅介護支援事業所</v>
      </c>
      <c r="AA45" s="38" t="str">
        <f>'初期設定'!B44</f>
        <v>0596-22-6012</v>
      </c>
      <c r="AB45" s="38" t="str">
        <f>'初期設定'!C44</f>
        <v>0596-22-6011</v>
      </c>
    </row>
    <row r="46" spans="26:28" ht="14.25">
      <c r="Z46" s="38" t="str">
        <f>'初期設定'!A45</f>
        <v>正邦苑指定居宅介護支援事業所</v>
      </c>
      <c r="AA46" s="38" t="str">
        <f>'初期設定'!B45</f>
        <v>0596-38-1800</v>
      </c>
      <c r="AB46" s="38" t="str">
        <f>'初期設定'!C45</f>
        <v>0596-37-7488</v>
      </c>
    </row>
    <row r="47" spans="26:28" ht="14.25">
      <c r="Z47" s="38" t="str">
        <f>'初期設定'!A46</f>
        <v>田中ケアプランセンター</v>
      </c>
      <c r="AA47" s="38" t="str">
        <f>'初期設定'!B46</f>
        <v>0596-26-2211</v>
      </c>
      <c r="AB47" s="38" t="str">
        <f>'初期設定'!C46</f>
        <v>0596-26-2213</v>
      </c>
    </row>
    <row r="48" spans="26:28" ht="14.25">
      <c r="Z48" s="38" t="str">
        <f>'初期設定'!A47</f>
        <v>白百合園 居宅介護支援事業所</v>
      </c>
      <c r="AA48" s="38" t="str">
        <f>'初期設定'!B47</f>
        <v>0596-27-1511</v>
      </c>
      <c r="AB48" s="38" t="str">
        <f>'初期設定'!C47</f>
        <v>0596-27-2188</v>
      </c>
    </row>
    <row r="49" spans="26:28" ht="14.25">
      <c r="Z49" s="38">
        <f>'初期設定'!A48</f>
        <v>0</v>
      </c>
      <c r="AA49" s="38">
        <f>'初期設定'!B48</f>
        <v>0</v>
      </c>
      <c r="AB49" s="38">
        <f>'初期設定'!C48</f>
        <v>0</v>
      </c>
    </row>
    <row r="50" spans="26:28" ht="14.25">
      <c r="Z50" s="38">
        <f>'初期設定'!A49</f>
        <v>0</v>
      </c>
      <c r="AA50" s="38">
        <f>'初期設定'!B49</f>
        <v>0</v>
      </c>
      <c r="AB50" s="38">
        <f>'初期設定'!C49</f>
        <v>0</v>
      </c>
    </row>
    <row r="51" spans="26:28" ht="14.25">
      <c r="Z51" s="38">
        <f>'初期設定'!A50</f>
        <v>0</v>
      </c>
      <c r="AA51" s="38">
        <f>'初期設定'!B50</f>
        <v>0</v>
      </c>
      <c r="AB51" s="38">
        <f>'初期設定'!C50</f>
        <v>0</v>
      </c>
    </row>
    <row r="52" spans="26:28" ht="14.25">
      <c r="Z52" s="38">
        <f>'初期設定'!A51</f>
        <v>0</v>
      </c>
      <c r="AA52" s="38">
        <f>'初期設定'!B51</f>
        <v>0</v>
      </c>
      <c r="AB52" s="38">
        <f>'初期設定'!C51</f>
        <v>0</v>
      </c>
    </row>
    <row r="53" spans="26:28" ht="14.25">
      <c r="Z53" s="38">
        <f>'初期設定'!A52</f>
        <v>0</v>
      </c>
      <c r="AA53" s="38">
        <f>'初期設定'!B52</f>
        <v>0</v>
      </c>
      <c r="AB53" s="38">
        <f>'初期設定'!C52</f>
        <v>0</v>
      </c>
    </row>
    <row r="54" spans="26:28" ht="14.25">
      <c r="Z54" s="38">
        <f>'初期設定'!A53</f>
        <v>0</v>
      </c>
      <c r="AA54" s="38">
        <f>'初期設定'!B53</f>
        <v>0</v>
      </c>
      <c r="AB54" s="38">
        <f>'初期設定'!C53</f>
        <v>0</v>
      </c>
    </row>
    <row r="55" spans="26:28" ht="14.25">
      <c r="Z55" s="38">
        <f>'初期設定'!A54</f>
        <v>0</v>
      </c>
      <c r="AA55" s="38">
        <f>'初期設定'!B54</f>
        <v>0</v>
      </c>
      <c r="AB55" s="38">
        <f>'初期設定'!C54</f>
        <v>0</v>
      </c>
    </row>
    <row r="56" spans="26:28" ht="14.25">
      <c r="Z56" s="38">
        <f>'初期設定'!A55</f>
        <v>0</v>
      </c>
      <c r="AA56" s="38">
        <f>'初期設定'!B55</f>
        <v>0</v>
      </c>
      <c r="AB56" s="38">
        <f>'初期設定'!C55</f>
        <v>0</v>
      </c>
    </row>
    <row r="57" spans="26:28" ht="14.25">
      <c r="Z57" s="38">
        <f>'初期設定'!A56</f>
        <v>0</v>
      </c>
      <c r="AA57" s="38">
        <f>'初期設定'!B56</f>
        <v>0</v>
      </c>
      <c r="AB57" s="38">
        <f>'初期設定'!C56</f>
        <v>0</v>
      </c>
    </row>
    <row r="58" spans="26:28" ht="14.25">
      <c r="Z58" s="38">
        <f>'初期設定'!A57</f>
        <v>0</v>
      </c>
      <c r="AA58" s="38">
        <f>'初期設定'!B57</f>
        <v>0</v>
      </c>
      <c r="AB58" s="38">
        <f>'初期設定'!C57</f>
        <v>0</v>
      </c>
    </row>
    <row r="59" spans="26:28" ht="14.25">
      <c r="Z59" s="38">
        <f>'初期設定'!A58</f>
        <v>0</v>
      </c>
      <c r="AA59" s="38">
        <f>'初期設定'!B58</f>
        <v>0</v>
      </c>
      <c r="AB59" s="38">
        <f>'初期設定'!C58</f>
        <v>0</v>
      </c>
    </row>
    <row r="60" spans="26:28" ht="14.25">
      <c r="Z60" s="38">
        <f>'初期設定'!A59</f>
        <v>0</v>
      </c>
      <c r="AA60" s="38">
        <f>'初期設定'!B59</f>
        <v>0</v>
      </c>
      <c r="AB60" s="38">
        <f>'初期設定'!C59</f>
        <v>0</v>
      </c>
    </row>
    <row r="61" spans="26:28" ht="14.25">
      <c r="Z61" s="38">
        <f>'初期設定'!A60</f>
        <v>0</v>
      </c>
      <c r="AA61" s="38">
        <f>'初期設定'!B60</f>
        <v>0</v>
      </c>
      <c r="AB61" s="38">
        <f>'初期設定'!C60</f>
        <v>0</v>
      </c>
    </row>
    <row r="62" spans="26:28" ht="14.25">
      <c r="Z62" s="38">
        <f>'初期設定'!A61</f>
        <v>0</v>
      </c>
      <c r="AA62" s="38">
        <f>'初期設定'!B61</f>
        <v>0</v>
      </c>
      <c r="AB62" s="38">
        <f>'初期設定'!C61</f>
        <v>0</v>
      </c>
    </row>
  </sheetData>
  <sheetProtection/>
  <mergeCells count="62">
    <mergeCell ref="A1:T1"/>
    <mergeCell ref="O29:T29"/>
    <mergeCell ref="A3:I3"/>
    <mergeCell ref="L6:S6"/>
    <mergeCell ref="F8:G8"/>
    <mergeCell ref="D6:H6"/>
    <mergeCell ref="I6:K6"/>
    <mergeCell ref="H8:S8"/>
    <mergeCell ref="D7:J7"/>
    <mergeCell ref="K7:L7"/>
    <mergeCell ref="N7:O7"/>
    <mergeCell ref="P7:S7"/>
    <mergeCell ref="D9:G9"/>
    <mergeCell ref="H9:I9"/>
    <mergeCell ref="J9:M9"/>
    <mergeCell ref="H15:N15"/>
    <mergeCell ref="O15:P15"/>
    <mergeCell ref="Q15:S15"/>
    <mergeCell ref="N9:O9"/>
    <mergeCell ref="P9:S9"/>
    <mergeCell ref="B11:S11"/>
    <mergeCell ref="F17:G17"/>
    <mergeCell ref="H17:N17"/>
    <mergeCell ref="O17:P17"/>
    <mergeCell ref="Q17:S17"/>
    <mergeCell ref="B6:C6"/>
    <mergeCell ref="B7:C7"/>
    <mergeCell ref="B8:C8"/>
    <mergeCell ref="B9:C9"/>
    <mergeCell ref="B14:B15"/>
    <mergeCell ref="B16:B17"/>
    <mergeCell ref="D14:F14"/>
    <mergeCell ref="G14:I14"/>
    <mergeCell ref="J14:M14"/>
    <mergeCell ref="P14:S14"/>
    <mergeCell ref="N14:O14"/>
    <mergeCell ref="F15:G15"/>
    <mergeCell ref="D16:F16"/>
    <mergeCell ref="G16:I16"/>
    <mergeCell ref="J16:M16"/>
    <mergeCell ref="N16:O16"/>
    <mergeCell ref="P16:S16"/>
    <mergeCell ref="B20:C20"/>
    <mergeCell ref="D20:L20"/>
    <mergeCell ref="N20:S20"/>
    <mergeCell ref="B21:C21"/>
    <mergeCell ref="N21:S21"/>
    <mergeCell ref="D21:L21"/>
    <mergeCell ref="B27:T27"/>
    <mergeCell ref="B26:T26"/>
    <mergeCell ref="B24:T24"/>
    <mergeCell ref="F31:G31"/>
    <mergeCell ref="F32:G32"/>
    <mergeCell ref="H31:I31"/>
    <mergeCell ref="J31:S31"/>
    <mergeCell ref="B25:T25"/>
    <mergeCell ref="H33:I33"/>
    <mergeCell ref="J33:S33"/>
    <mergeCell ref="F33:G33"/>
    <mergeCell ref="F34:G34"/>
    <mergeCell ref="H32:R32"/>
    <mergeCell ref="H34:R34"/>
  </mergeCells>
  <dataValidations count="20">
    <dataValidation type="list" allowBlank="1" showInputMessage="1" sqref="O65510:T65510">
      <formula1>#REF!</formula1>
    </dataValidation>
    <dataValidation errorStyle="warning" type="list" allowBlank="1" showInputMessage="1" sqref="N65516">
      <formula1>#REF!</formula1>
    </dataValidation>
    <dataValidation type="list" allowBlank="1" showInputMessage="1" sqref="D65525">
      <formula1>$AA$3</formula1>
    </dataValidation>
    <dataValidation type="list" allowBlank="1" showInputMessage="1" sqref="N65515:S65515">
      <formula1>$Y$5:$Y$6</formula1>
    </dataValidation>
    <dataValidation type="list" allowBlank="1" showInputMessage="1" sqref="O65516:S65516 F65536:G65536">
      <formula1>#REF!</formula1>
    </dataValidation>
    <dataValidation errorStyle="warning" type="list" allowBlank="1" showInputMessage="1" showErrorMessage="1" sqref="F65534:K65534">
      <formula1>#REF!</formula1>
    </dataValidation>
    <dataValidation errorStyle="warning" type="list" allowBlank="1" showInputMessage="1" sqref="F65535:G65535">
      <formula1>#REF!</formula1>
    </dataValidation>
    <dataValidation type="list" allowBlank="1" showInputMessage="1" showErrorMessage="1" sqref="G65525:H65525">
      <formula1>$W$6:$W$8</formula1>
    </dataValidation>
    <dataValidation type="list" allowBlank="1" showInputMessage="1" sqref="N7 L65525:S65525">
      <formula1>$W$2:$W$5</formula1>
    </dataValidation>
    <dataValidation type="list" allowBlank="1" showInputMessage="1" sqref="O29:T29">
      <formula1>$W$2:$W$4</formula1>
    </dataValidation>
    <dataValidation type="list" allowBlank="1" showInputMessage="1" sqref="M7">
      <formula1>$W$7:$W$9</formula1>
    </dataValidation>
    <dataValidation type="list" allowBlank="1" showInputMessage="1" sqref="D7:J7">
      <formula1>$W$13:$W$14</formula1>
    </dataValidation>
    <dataValidation type="list" allowBlank="1" showInputMessage="1" sqref="P7:S7">
      <formula1>$W$17:$W$20</formula1>
    </dataValidation>
    <dataValidation type="list" allowBlank="1" showInputMessage="1" sqref="L6:S6">
      <formula1>$X$2:$X$13</formula1>
    </dataValidation>
    <dataValidation type="list" allowBlank="1" showInputMessage="1" sqref="F15:G15 H33:I33 F17:G17">
      <formula1>$W$23:$W$30</formula1>
    </dataValidation>
    <dataValidation type="list" allowBlank="1" showInputMessage="1" sqref="Q17:S17 Q15:S15">
      <formula1>$Y$2:$Y$23</formula1>
    </dataValidation>
    <dataValidation type="list" allowBlank="1" showInputMessage="1" sqref="D20:L20">
      <formula1>$Z$2:$Z$62</formula1>
    </dataValidation>
    <dataValidation type="list" allowBlank="1" showInputMessage="1" sqref="N20:S20">
      <formula1>$AC$3:$AC$4</formula1>
    </dataValidation>
    <dataValidation type="list" allowBlank="1" showInputMessage="1" sqref="N21:S21">
      <formula1>$AD$3:$AD$4</formula1>
    </dataValidation>
    <dataValidation type="list" allowBlank="1" showInputMessage="1" sqref="A3:I3">
      <formula1>$AE$2:$AE$8</formula1>
    </dataValidation>
  </dataValidations>
  <printOptions/>
  <pageMargins left="0.5118110236220472" right="0.31496062992125984" top="0.5511811023622047" bottom="0.5511811023622047"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F61"/>
  <sheetViews>
    <sheetView zoomScalePageLayoutView="0" workbookViewId="0" topLeftCell="A1">
      <selection activeCell="A2" sqref="A2"/>
    </sheetView>
  </sheetViews>
  <sheetFormatPr defaultColWidth="9.140625" defaultRowHeight="15"/>
  <cols>
    <col min="1" max="1" width="62.00390625" style="23" bestFit="1" customWidth="1"/>
    <col min="2" max="3" width="13.8515625" style="23" bestFit="1" customWidth="1"/>
    <col min="4" max="4" width="5.00390625" style="23" customWidth="1"/>
    <col min="5" max="5" width="41.421875" style="23" bestFit="1" customWidth="1"/>
    <col min="6" max="6" width="9.00390625" style="23" customWidth="1"/>
    <col min="7" max="7" width="27.140625" style="23" customWidth="1"/>
    <col min="8" max="16384" width="9.00390625" style="23" customWidth="1"/>
  </cols>
  <sheetData>
    <row r="1" spans="1:6" ht="13.5">
      <c r="A1" s="21" t="s">
        <v>76</v>
      </c>
      <c r="B1" s="22" t="s">
        <v>77</v>
      </c>
      <c r="C1" s="22" t="s">
        <v>78</v>
      </c>
      <c r="E1" s="21" t="s">
        <v>211</v>
      </c>
      <c r="F1" s="23" t="s">
        <v>212</v>
      </c>
    </row>
    <row r="2" spans="1:6" ht="13.5">
      <c r="A2" s="24" t="s">
        <v>216</v>
      </c>
      <c r="B2" s="24" t="s">
        <v>87</v>
      </c>
      <c r="C2" s="24" t="s">
        <v>88</v>
      </c>
      <c r="E2" s="24" t="s">
        <v>214</v>
      </c>
      <c r="F2" s="25" t="s">
        <v>79</v>
      </c>
    </row>
    <row r="3" spans="1:6" ht="13.5">
      <c r="A3" s="24" t="s">
        <v>81</v>
      </c>
      <c r="B3" s="24" t="s">
        <v>82</v>
      </c>
      <c r="C3" s="24" t="s">
        <v>83</v>
      </c>
      <c r="E3" s="24" t="s">
        <v>215</v>
      </c>
      <c r="F3" s="23" t="s">
        <v>80</v>
      </c>
    </row>
    <row r="4" spans="1:5" ht="13.5">
      <c r="A4" s="24" t="s">
        <v>84</v>
      </c>
      <c r="B4" s="24" t="s">
        <v>85</v>
      </c>
      <c r="C4" s="24" t="s">
        <v>86</v>
      </c>
      <c r="E4" s="24"/>
    </row>
    <row r="5" spans="1:5" ht="13.5">
      <c r="A5" s="24" t="s">
        <v>73</v>
      </c>
      <c r="B5" s="24" t="s">
        <v>206</v>
      </c>
      <c r="C5" s="24" t="s">
        <v>207</v>
      </c>
      <c r="E5" s="24"/>
    </row>
    <row r="6" spans="1:5" ht="13.5">
      <c r="A6" s="24" t="s">
        <v>70</v>
      </c>
      <c r="B6" s="24" t="s">
        <v>89</v>
      </c>
      <c r="C6" s="24" t="s">
        <v>90</v>
      </c>
      <c r="E6" s="24"/>
    </row>
    <row r="7" spans="1:5" ht="13.5">
      <c r="A7" s="24" t="s">
        <v>71</v>
      </c>
      <c r="B7" s="24" t="s">
        <v>91</v>
      </c>
      <c r="C7" s="24" t="s">
        <v>92</v>
      </c>
      <c r="E7" s="24"/>
    </row>
    <row r="8" spans="1:3" ht="13.5">
      <c r="A8" s="24" t="s">
        <v>72</v>
      </c>
      <c r="B8" s="24" t="s">
        <v>93</v>
      </c>
      <c r="C8" s="24" t="s">
        <v>94</v>
      </c>
    </row>
    <row r="9" spans="1:3" ht="13.5">
      <c r="A9" s="24"/>
      <c r="B9" s="24"/>
      <c r="C9" s="24"/>
    </row>
    <row r="10" spans="1:3" ht="13.5">
      <c r="A10" s="26" t="s">
        <v>155</v>
      </c>
      <c r="B10" s="24" t="s">
        <v>156</v>
      </c>
      <c r="C10" s="24" t="s">
        <v>157</v>
      </c>
    </row>
    <row r="11" spans="1:3" ht="13.5">
      <c r="A11" s="26" t="s">
        <v>158</v>
      </c>
      <c r="B11" s="24" t="s">
        <v>159</v>
      </c>
      <c r="C11" s="24" t="s">
        <v>160</v>
      </c>
    </row>
    <row r="12" spans="1:3" ht="13.5">
      <c r="A12" s="24" t="s">
        <v>95</v>
      </c>
      <c r="B12" s="24" t="s">
        <v>96</v>
      </c>
      <c r="C12" s="24" t="s">
        <v>97</v>
      </c>
    </row>
    <row r="13" spans="1:3" ht="13.5">
      <c r="A13" s="24" t="s">
        <v>125</v>
      </c>
      <c r="B13" s="24" t="s">
        <v>126</v>
      </c>
      <c r="C13" s="24" t="s">
        <v>127</v>
      </c>
    </row>
    <row r="14" spans="1:3" ht="13.5">
      <c r="A14" s="27" t="s">
        <v>161</v>
      </c>
      <c r="B14" s="24" t="s">
        <v>162</v>
      </c>
      <c r="C14" s="24" t="s">
        <v>163</v>
      </c>
    </row>
    <row r="15" spans="1:3" ht="13.5">
      <c r="A15" s="26" t="s">
        <v>164</v>
      </c>
      <c r="B15" s="24" t="s">
        <v>165</v>
      </c>
      <c r="C15" s="24" t="s">
        <v>166</v>
      </c>
    </row>
    <row r="16" spans="1:3" ht="13.5">
      <c r="A16" s="27" t="s">
        <v>167</v>
      </c>
      <c r="B16" s="24" t="s">
        <v>168</v>
      </c>
      <c r="C16" s="24" t="s">
        <v>169</v>
      </c>
    </row>
    <row r="17" spans="1:3" ht="13.5">
      <c r="A17" s="24" t="s">
        <v>113</v>
      </c>
      <c r="B17" s="24" t="s">
        <v>114</v>
      </c>
      <c r="C17" s="24" t="s">
        <v>115</v>
      </c>
    </row>
    <row r="18" spans="1:3" ht="13.5">
      <c r="A18" s="26" t="s">
        <v>170</v>
      </c>
      <c r="B18" s="24" t="s">
        <v>171</v>
      </c>
      <c r="C18" s="24" t="s">
        <v>172</v>
      </c>
    </row>
    <row r="19" spans="1:3" ht="13.5">
      <c r="A19" s="24" t="s">
        <v>152</v>
      </c>
      <c r="B19" s="24" t="s">
        <v>153</v>
      </c>
      <c r="C19" s="24" t="s">
        <v>154</v>
      </c>
    </row>
    <row r="20" spans="1:3" ht="13.5">
      <c r="A20" s="26" t="s">
        <v>173</v>
      </c>
      <c r="B20" s="24" t="s">
        <v>174</v>
      </c>
      <c r="C20" s="24" t="s">
        <v>175</v>
      </c>
    </row>
    <row r="21" spans="1:3" ht="13.5">
      <c r="A21" s="26" t="s">
        <v>176</v>
      </c>
      <c r="B21" s="24" t="s">
        <v>177</v>
      </c>
      <c r="C21" s="24" t="s">
        <v>178</v>
      </c>
    </row>
    <row r="22" spans="1:3" ht="13.5">
      <c r="A22" s="24" t="s">
        <v>116</v>
      </c>
      <c r="B22" s="24" t="s">
        <v>117</v>
      </c>
      <c r="C22" s="24" t="s">
        <v>118</v>
      </c>
    </row>
    <row r="23" spans="1:3" ht="13.5">
      <c r="A23" s="24" t="s">
        <v>119</v>
      </c>
      <c r="B23" s="24" t="s">
        <v>120</v>
      </c>
      <c r="C23" s="24" t="s">
        <v>121</v>
      </c>
    </row>
    <row r="24" spans="1:3" ht="13.5">
      <c r="A24" s="24" t="s">
        <v>110</v>
      </c>
      <c r="B24" s="24" t="s">
        <v>111</v>
      </c>
      <c r="C24" s="24" t="s">
        <v>112</v>
      </c>
    </row>
    <row r="25" spans="1:3" ht="13.5">
      <c r="A25" s="26" t="s">
        <v>179</v>
      </c>
      <c r="B25" s="24" t="s">
        <v>180</v>
      </c>
      <c r="C25" s="24" t="s">
        <v>181</v>
      </c>
    </row>
    <row r="26" spans="1:3" ht="13.5">
      <c r="A26" s="26" t="s">
        <v>182</v>
      </c>
      <c r="B26" s="24" t="s">
        <v>183</v>
      </c>
      <c r="C26" s="24" t="s">
        <v>184</v>
      </c>
    </row>
    <row r="27" spans="1:3" ht="13.5">
      <c r="A27" s="27" t="s">
        <v>185</v>
      </c>
      <c r="B27" s="24" t="s">
        <v>186</v>
      </c>
      <c r="C27" s="24" t="s">
        <v>187</v>
      </c>
    </row>
    <row r="28" spans="1:3" ht="13.5">
      <c r="A28" s="26" t="s">
        <v>188</v>
      </c>
      <c r="B28" s="24" t="s">
        <v>189</v>
      </c>
      <c r="C28" s="24" t="s">
        <v>190</v>
      </c>
    </row>
    <row r="29" spans="1:3" ht="13.5">
      <c r="A29" s="26" t="s">
        <v>191</v>
      </c>
      <c r="B29" s="24" t="s">
        <v>192</v>
      </c>
      <c r="C29" s="24" t="s">
        <v>193</v>
      </c>
    </row>
    <row r="30" spans="1:3" ht="13.5">
      <c r="A30" s="24" t="s">
        <v>98</v>
      </c>
      <c r="B30" s="24" t="s">
        <v>99</v>
      </c>
      <c r="C30" s="24" t="s">
        <v>100</v>
      </c>
    </row>
    <row r="31" spans="1:3" ht="13.5">
      <c r="A31" s="27" t="s">
        <v>194</v>
      </c>
      <c r="B31" s="24" t="s">
        <v>195</v>
      </c>
      <c r="C31" s="24" t="s">
        <v>196</v>
      </c>
    </row>
    <row r="32" spans="1:3" ht="13.5">
      <c r="A32" s="24" t="s">
        <v>128</v>
      </c>
      <c r="B32" s="24" t="s">
        <v>129</v>
      </c>
      <c r="C32" s="24" t="s">
        <v>130</v>
      </c>
    </row>
    <row r="33" spans="1:3" ht="13.5">
      <c r="A33" s="24" t="s">
        <v>131</v>
      </c>
      <c r="B33" s="24" t="s">
        <v>132</v>
      </c>
      <c r="C33" s="24" t="s">
        <v>133</v>
      </c>
    </row>
    <row r="34" spans="1:3" ht="13.5">
      <c r="A34" s="26" t="s">
        <v>197</v>
      </c>
      <c r="B34" s="24" t="s">
        <v>198</v>
      </c>
      <c r="C34" s="24" t="s">
        <v>199</v>
      </c>
    </row>
    <row r="35" spans="1:3" ht="13.5">
      <c r="A35" s="24" t="s">
        <v>149</v>
      </c>
      <c r="B35" s="24" t="s">
        <v>150</v>
      </c>
      <c r="C35" s="24" t="s">
        <v>151</v>
      </c>
    </row>
    <row r="36" spans="1:3" ht="13.5">
      <c r="A36" s="24" t="s">
        <v>208</v>
      </c>
      <c r="B36" s="24" t="s">
        <v>209</v>
      </c>
      <c r="C36" s="24" t="s">
        <v>210</v>
      </c>
    </row>
    <row r="37" spans="1:3" ht="13.5">
      <c r="A37" s="27" t="s">
        <v>200</v>
      </c>
      <c r="B37" s="24" t="s">
        <v>201</v>
      </c>
      <c r="C37" s="24" t="s">
        <v>202</v>
      </c>
    </row>
    <row r="38" spans="1:3" ht="13.5">
      <c r="A38" s="24" t="s">
        <v>134</v>
      </c>
      <c r="B38" s="24" t="s">
        <v>135</v>
      </c>
      <c r="C38" s="24" t="s">
        <v>136</v>
      </c>
    </row>
    <row r="39" spans="1:3" ht="13.5">
      <c r="A39" s="27" t="s">
        <v>203</v>
      </c>
      <c r="B39" s="24" t="s">
        <v>204</v>
      </c>
      <c r="C39" s="24" t="s">
        <v>205</v>
      </c>
    </row>
    <row r="40" spans="1:3" ht="13.5">
      <c r="A40" s="24" t="s">
        <v>122</v>
      </c>
      <c r="B40" s="24" t="s">
        <v>123</v>
      </c>
      <c r="C40" s="24" t="s">
        <v>124</v>
      </c>
    </row>
    <row r="41" spans="1:3" ht="13.5">
      <c r="A41" s="24" t="s">
        <v>104</v>
      </c>
      <c r="B41" s="24" t="s">
        <v>105</v>
      </c>
      <c r="C41" s="24" t="s">
        <v>106</v>
      </c>
    </row>
    <row r="42" spans="1:3" ht="13.5">
      <c r="A42" s="24" t="s">
        <v>137</v>
      </c>
      <c r="B42" s="24" t="s">
        <v>138</v>
      </c>
      <c r="C42" s="24" t="s">
        <v>139</v>
      </c>
    </row>
    <row r="43" spans="1:3" ht="13.5">
      <c r="A43" s="24" t="s">
        <v>146</v>
      </c>
      <c r="B43" s="24" t="s">
        <v>147</v>
      </c>
      <c r="C43" s="24" t="s">
        <v>148</v>
      </c>
    </row>
    <row r="44" spans="1:3" ht="13.5">
      <c r="A44" s="24" t="s">
        <v>101</v>
      </c>
      <c r="B44" s="24" t="s">
        <v>102</v>
      </c>
      <c r="C44" s="24" t="s">
        <v>103</v>
      </c>
    </row>
    <row r="45" spans="1:3" ht="13.5">
      <c r="A45" s="24" t="s">
        <v>143</v>
      </c>
      <c r="B45" s="24" t="s">
        <v>144</v>
      </c>
      <c r="C45" s="24" t="s">
        <v>145</v>
      </c>
    </row>
    <row r="46" spans="1:3" ht="13.5">
      <c r="A46" s="24" t="s">
        <v>107</v>
      </c>
      <c r="B46" s="24" t="s">
        <v>108</v>
      </c>
      <c r="C46" s="24" t="s">
        <v>109</v>
      </c>
    </row>
    <row r="47" spans="1:3" ht="13.5">
      <c r="A47" s="24" t="s">
        <v>140</v>
      </c>
      <c r="B47" s="24" t="s">
        <v>141</v>
      </c>
      <c r="C47" s="24" t="s">
        <v>142</v>
      </c>
    </row>
    <row r="48" spans="1:3" ht="13.5">
      <c r="A48" s="24"/>
      <c r="B48" s="28"/>
      <c r="C48" s="28"/>
    </row>
    <row r="49" spans="1:3" ht="13.5">
      <c r="A49" s="24"/>
      <c r="B49" s="28"/>
      <c r="C49" s="28"/>
    </row>
    <row r="50" spans="1:3" ht="13.5">
      <c r="A50" s="24"/>
      <c r="B50" s="28"/>
      <c r="C50" s="28"/>
    </row>
    <row r="51" spans="1:3" ht="13.5">
      <c r="A51" s="24"/>
      <c r="B51" s="28"/>
      <c r="C51" s="28"/>
    </row>
    <row r="52" spans="1:3" ht="13.5">
      <c r="A52" s="26"/>
      <c r="B52" s="26"/>
      <c r="C52" s="26"/>
    </row>
    <row r="53" spans="1:3" ht="13.5">
      <c r="A53" s="26"/>
      <c r="B53" s="26"/>
      <c r="C53" s="26"/>
    </row>
    <row r="54" spans="1:3" ht="13.5">
      <c r="A54" s="26"/>
      <c r="B54" s="26"/>
      <c r="C54" s="26"/>
    </row>
    <row r="55" spans="1:3" ht="13.5">
      <c r="A55" s="24"/>
      <c r="B55" s="28"/>
      <c r="C55" s="28"/>
    </row>
    <row r="56" spans="1:3" ht="13.5">
      <c r="A56" s="24"/>
      <c r="B56" s="28"/>
      <c r="C56" s="28"/>
    </row>
    <row r="57" spans="1:3" ht="13.5">
      <c r="A57" s="24"/>
      <c r="B57" s="28"/>
      <c r="C57" s="28"/>
    </row>
    <row r="58" spans="1:3" ht="13.5">
      <c r="A58" s="24"/>
      <c r="B58" s="28"/>
      <c r="C58" s="28"/>
    </row>
    <row r="59" spans="1:3" ht="13.5">
      <c r="A59" s="24"/>
      <c r="B59" s="28"/>
      <c r="C59" s="28"/>
    </row>
    <row r="60" spans="1:3" ht="13.5">
      <c r="A60" s="24"/>
      <c r="B60" s="28"/>
      <c r="C60" s="28"/>
    </row>
    <row r="61" spans="1:3" ht="13.5">
      <c r="A61" s="24"/>
      <c r="B61" s="28"/>
      <c r="C61" s="2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iseshakyo</dc:creator>
  <cp:keywords/>
  <dc:description/>
  <cp:lastModifiedBy>iseshakyo</cp:lastModifiedBy>
  <cp:lastPrinted>2017-05-01T00:02:56Z</cp:lastPrinted>
  <dcterms:created xsi:type="dcterms:W3CDTF">2014-06-09T02:53:15Z</dcterms:created>
  <dcterms:modified xsi:type="dcterms:W3CDTF">2017-05-01T04:31:13Z</dcterms:modified>
  <cp:category/>
  <cp:version/>
  <cp:contentType/>
  <cp:contentStatus/>
</cp:coreProperties>
</file>